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ami_\Downloads\"/>
    </mc:Choice>
  </mc:AlternateContent>
  <xr:revisionPtr revIDLastSave="0" documentId="13_ncr:1_{9ECA415F-BCD8-4CF5-8321-85B84F1C2A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estação de Contas 2024" sheetId="2" r:id="rId1"/>
    <sheet name="Orçamento 2024" sheetId="1" r:id="rId2"/>
  </sheets>
  <definedNames>
    <definedName name="_xlnm._FilterDatabase" localSheetId="0" hidden="1">'Prestação de Contas 2024'!$A$2:$H$849</definedName>
  </definedNames>
  <calcPr calcId="191029"/>
  <extLst>
    <ext uri="GoogleSheetsCustomDataVersion2">
      <go:sheetsCustomData xmlns:go="http://customooxmlschemas.google.com/" r:id="rId6" roundtripDataChecksum="o21tlGjsei/2vGy5WTAyvV7ISna0RBsizt/WBjQXNwM="/>
    </ext>
  </extLst>
</workbook>
</file>

<file path=xl/calcChain.xml><?xml version="1.0" encoding="utf-8"?>
<calcChain xmlns="http://schemas.openxmlformats.org/spreadsheetml/2006/main">
  <c r="E176" i="1" l="1"/>
  <c r="E170" i="1"/>
  <c r="E152" i="1"/>
  <c r="E150" i="1"/>
  <c r="E143" i="1"/>
  <c r="D143" i="1"/>
  <c r="E149" i="1" s="1"/>
  <c r="E128" i="1"/>
  <c r="D128" i="1"/>
  <c r="D127" i="1"/>
  <c r="D126" i="1"/>
  <c r="D125" i="1"/>
  <c r="D124" i="1"/>
  <c r="D123" i="1"/>
  <c r="E120" i="1"/>
  <c r="D119" i="1"/>
  <c r="D118" i="1"/>
  <c r="D117" i="1"/>
  <c r="D116" i="1"/>
  <c r="D115" i="1"/>
  <c r="D120" i="1" s="1"/>
  <c r="E112" i="1"/>
  <c r="D111" i="1"/>
  <c r="D110" i="1"/>
  <c r="D112" i="1" s="1"/>
  <c r="D109" i="1"/>
  <c r="D108" i="1"/>
  <c r="E105" i="1"/>
  <c r="D104" i="1"/>
  <c r="D103" i="1"/>
  <c r="D105" i="1" s="1"/>
  <c r="E100" i="1"/>
  <c r="D100" i="1"/>
  <c r="D99" i="1"/>
  <c r="D98" i="1"/>
  <c r="D97" i="1"/>
  <c r="D96" i="1"/>
  <c r="D95" i="1"/>
  <c r="D94" i="1"/>
  <c r="E91" i="1"/>
  <c r="D91" i="1"/>
  <c r="D90" i="1"/>
  <c r="D89" i="1"/>
  <c r="D88" i="1"/>
  <c r="E85" i="1"/>
  <c r="D84" i="1"/>
  <c r="D83" i="1"/>
  <c r="D82" i="1"/>
  <c r="D81" i="1"/>
  <c r="D80" i="1"/>
  <c r="D79" i="1"/>
  <c r="D78" i="1"/>
  <c r="D77" i="1"/>
  <c r="D85" i="1" s="1"/>
  <c r="E74" i="1"/>
  <c r="D73" i="1"/>
  <c r="D72" i="1"/>
  <c r="D71" i="1"/>
  <c r="D70" i="1"/>
  <c r="D69" i="1"/>
  <c r="D68" i="1"/>
  <c r="D67" i="1"/>
  <c r="D66" i="1"/>
  <c r="D65" i="1"/>
  <c r="D74" i="1" s="1"/>
  <c r="D64" i="1"/>
  <c r="E61" i="1"/>
  <c r="D60" i="1"/>
  <c r="D59" i="1"/>
  <c r="D61" i="1" s="1"/>
  <c r="E54" i="1"/>
  <c r="D54" i="1"/>
  <c r="E49" i="1"/>
  <c r="D49" i="1"/>
  <c r="E41" i="1"/>
  <c r="D40" i="1"/>
  <c r="D41" i="1" s="1"/>
  <c r="E37" i="1"/>
  <c r="E56" i="1" s="1"/>
  <c r="D36" i="1"/>
  <c r="D35" i="1"/>
  <c r="D34" i="1"/>
  <c r="D32" i="1"/>
  <c r="D31" i="1"/>
  <c r="D30" i="1"/>
  <c r="C29" i="1"/>
  <c r="D29" i="1" s="1"/>
  <c r="D37" i="1" s="1"/>
  <c r="D28" i="1"/>
  <c r="E25" i="1"/>
  <c r="D24" i="1"/>
  <c r="D23" i="1"/>
  <c r="D22" i="1"/>
  <c r="D21" i="1"/>
  <c r="D20" i="1"/>
  <c r="D25" i="1" s="1"/>
  <c r="E17" i="1"/>
  <c r="D16" i="1"/>
  <c r="D15" i="1"/>
  <c r="D17" i="1" s="1"/>
  <c r="D56" i="1" s="1"/>
  <c r="D130" i="1" s="1"/>
  <c r="E10" i="1"/>
  <c r="D8" i="1"/>
  <c r="D7" i="1"/>
  <c r="D10" i="1" s="1"/>
  <c r="D6" i="1"/>
  <c r="D5" i="1"/>
  <c r="E130" i="1" l="1"/>
  <c r="E151" i="1" s="1"/>
  <c r="E159" i="1" s="1"/>
  <c r="D135" i="1"/>
  <c r="E1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ID#AAABeq5NfUg
Helmut Dauvila    (2025-02-24 16:45:20)
Regularização de Sergipe.</t>
        </r>
      </text>
    </comment>
    <comment ref="E64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ID#AAABeq5NfUY
Camila de Oliveira Soares    (2025-02-24 16:45:20)
R$ 2.774,00 Pagamento realizado referente pendência da 48ª RTC João Pessoa/PB 2023</t>
        </r>
      </text>
    </comment>
    <comment ref="A107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ID#AAABeq5NfUU
Rafael Oliozi    (2025-02-24 16:45:20)
Incluir o Contrato do IDCT neste item</t>
        </r>
      </text>
    </comment>
    <comment ref="E155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ID#AAABevG4Br4
Camila de Oliveira Soares    (2025-02-26 20:00:22)
Em 31/12/2024, havia um saldo pendente de R$ 30.000,00 a receber de patrocínio da 52ª RTC Florianópolis. Os valores foram recebidos em janeiro e fevereiro de 2025.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wH1GrNmAMy88vXQyDITUqsmAx8w=="/>
    </ext>
  </extLst>
</comments>
</file>

<file path=xl/sharedStrings.xml><?xml version="1.0" encoding="utf-8"?>
<sst xmlns="http://schemas.openxmlformats.org/spreadsheetml/2006/main" count="4750" uniqueCount="890">
  <si>
    <r>
      <rPr>
        <b/>
        <sz val="14"/>
        <color rgb="FFFFFFFF"/>
        <rFont val="Calibri"/>
      </rPr>
      <t xml:space="preserve">                                       ORÇAMENTO</t>
    </r>
    <r>
      <rPr>
        <sz val="14"/>
        <color rgb="FFFFFFFF"/>
        <rFont val="Calibri"/>
      </rPr>
      <t xml:space="preserve"> | CONSELHO NACIONAL DE CONTROLE INTERNO | </t>
    </r>
    <r>
      <rPr>
        <b/>
        <sz val="14"/>
        <color rgb="FFFFFFFF"/>
        <rFont val="Calibri"/>
      </rPr>
      <t>ANO 2024</t>
    </r>
  </si>
  <si>
    <t>Receitas</t>
  </si>
  <si>
    <t>Executado</t>
  </si>
  <si>
    <t>Contribuições Anuais</t>
  </si>
  <si>
    <t>Quantidade</t>
  </si>
  <si>
    <t>Unitário</t>
  </si>
  <si>
    <t>Total</t>
  </si>
  <si>
    <t>Fundadores/Filiados</t>
  </si>
  <si>
    <t>Associados</t>
  </si>
  <si>
    <t>Exercícios Anteriores</t>
  </si>
  <si>
    <t>-</t>
  </si>
  <si>
    <t>Inadimplência 2024</t>
  </si>
  <si>
    <t>Aplicações financeiras</t>
  </si>
  <si>
    <t>Total das receitas</t>
  </si>
  <si>
    <t>Despesas</t>
  </si>
  <si>
    <t>1 -  CUSTEIO E PERMANENTE</t>
  </si>
  <si>
    <t>1.1 - SERVIÇOS DE COMUNICAÇÃO E EQUIPE DA SECRETARIA EXECUTIVA</t>
  </si>
  <si>
    <t>1.1.1 - Assessoria de Comunicação e Imprensa</t>
  </si>
  <si>
    <t>1.1.1 - Assessoria da Secretaria Executiva (salário, tributos, férias e benefícios)</t>
  </si>
  <si>
    <t>Subtotal 1.1</t>
  </si>
  <si>
    <t>1.2 - SERVIÇOS CONTÁBEIS</t>
  </si>
  <si>
    <t>1.2.1 - Revisora Paulista (Contabilidade)</t>
  </si>
  <si>
    <t>1.2.2 - Revisora Paulista (BPO Financeiro)</t>
  </si>
  <si>
    <t>1.2.3 - Revisora Paulista (Contabilidade) - alteração de representante RFB</t>
  </si>
  <si>
    <t>1.2.4 - Serviços eventuais de finanças e contabilidade</t>
  </si>
  <si>
    <t>1.2.5 - Conta Azul Anual</t>
  </si>
  <si>
    <t>Subtotal 1.2</t>
  </si>
  <si>
    <t>1.3 - SERVIÇOS DE TI E FERRAMENTAS DE COMUNICAÇÃO/GESTÃO</t>
  </si>
  <si>
    <t>1.3.1 - Prestação de serviços de TI (aplicativo)</t>
  </si>
  <si>
    <t xml:space="preserve">1.3.2 - Manutenção site/Newsletter </t>
  </si>
  <si>
    <t xml:space="preserve">1.3.3 - Melhorias nas plataformas eletrônicas do Conselho </t>
  </si>
  <si>
    <t>1.3.4 - Hospedagem - locaweb banco do conhecimento</t>
  </si>
  <si>
    <t>1.3.5 - Hospedagem - locaweb site anual</t>
  </si>
  <si>
    <t>1.3.6 - G Suites (domínio @conaci.org.br)</t>
  </si>
  <si>
    <t>1.3.7 - Google Drive anual - 1 TB</t>
  </si>
  <si>
    <t>1.3.8 - Internet/Telefone</t>
  </si>
  <si>
    <t>1.3.9 - Outros serviços de TI</t>
  </si>
  <si>
    <t>Subtotal 1.3</t>
  </si>
  <si>
    <t>1.4 - SERVIÇOS DE ASSESSORIA JURÍDICA</t>
  </si>
  <si>
    <t>1.4.1 - Escritório de Assessoria Jurídica</t>
  </si>
  <si>
    <t>Subtotal 1.4</t>
  </si>
  <si>
    <t>1.5 - SERVIÇOS DIVERSOS E MATERIAL DE CONSUMO</t>
  </si>
  <si>
    <t>1.5.1 - Cópias / Material de escritório e consumo</t>
  </si>
  <si>
    <t xml:space="preserve">1.5.2 - Correios / Transportes de Cargas/Serviços despacho material </t>
  </si>
  <si>
    <t>1.5.3 - Gestão Documental</t>
  </si>
  <si>
    <t>1.5.4 - Outros materiais</t>
  </si>
  <si>
    <t>1.5.5 - Outros serviços (Ex: Registro de Marca)</t>
  </si>
  <si>
    <t>Subtotal 1.5</t>
  </si>
  <si>
    <t>1.6 - MATERIAL PERMANENTE</t>
  </si>
  <si>
    <t>1.6.1 - Material Comunicação/Secretaria-Executiva (câmera, lente, fone, itens de iluminação e afins)</t>
  </si>
  <si>
    <t>1.6.2 - Material de apoio para RTC e Encontro Nacional (Ex.: malas transporte brindes e equipamentos)</t>
  </si>
  <si>
    <t>Subtotal 1.6</t>
  </si>
  <si>
    <t>Total Ação 1 - Custeio e permanente</t>
  </si>
  <si>
    <t>2 - REUNIÕES DA DIRETORIA E REPRESENTAÇÃO</t>
  </si>
  <si>
    <t xml:space="preserve">2.1 - Passagens - ida e volta </t>
  </si>
  <si>
    <t>2.2 - Diárias</t>
  </si>
  <si>
    <t>Total Ação 2</t>
  </si>
  <si>
    <t>3 - APOIO ÀS REUNIÕES TÉCNICAS</t>
  </si>
  <si>
    <t>3.1 - Transferência aos anfitriões</t>
  </si>
  <si>
    <t>3.2 - Passagens - ida e volta - Secretaria Executiva e equipe de apoio, incluindo comunicação social</t>
  </si>
  <si>
    <t>3.3 - Diárias Secretaria Executiva e equipe de apoio, incluindo Comunicação Social</t>
  </si>
  <si>
    <t>3.4 - Passagens - ida e volta - Presidência</t>
  </si>
  <si>
    <t>3.5 - Diárias Presidência</t>
  </si>
  <si>
    <t>3.6 - Jeton Secretaria Executiva</t>
  </si>
  <si>
    <t>3.7 - Jeton Assessoria</t>
  </si>
  <si>
    <t>3.8 - Palestrantes remunerados</t>
  </si>
  <si>
    <t>3.9 - Diárias Palestrantes</t>
  </si>
  <si>
    <t>3.10 - Passagens - ida e volta - Palestrantes</t>
  </si>
  <si>
    <t>Total Ação 3</t>
  </si>
  <si>
    <t>4 - APOIO AO ENCONTRO NACIONAL</t>
  </si>
  <si>
    <t>4.1 - Transferência ao anfitrião</t>
  </si>
  <si>
    <t>4.2 - Passagens - ida e volta - Secretaria Executiva e equipe de apoio, incluindo comunicação social</t>
  </si>
  <si>
    <t>4.3 - Diárias Secretaria Executiva e equipe de apoio, incluindo Comunicação Social</t>
  </si>
  <si>
    <t>4.4 - Passagens - ida e volta - Presidência</t>
  </si>
  <si>
    <t>4.5 - Diárias Presidência</t>
  </si>
  <si>
    <t>4.6 - Palestrantes remunerados</t>
  </si>
  <si>
    <t>4.7 - Diárias Palestrantes</t>
  </si>
  <si>
    <t>4.8 - Passagens Palestrantes</t>
  </si>
  <si>
    <t>Total Ação 4</t>
  </si>
  <si>
    <t>5 - PE - Objetivo Estratégico 1 - Ampliar a atuação do Conaci junto aos órgãos centrais de controle interno dos municípios</t>
  </si>
  <si>
    <t>5.1 - Apoio/Patrocinio a eventos regionais</t>
  </si>
  <si>
    <t>5.2 - Passagens - ida e volta</t>
  </si>
  <si>
    <t>5.3 - Diárias</t>
  </si>
  <si>
    <t>Total Ação 5</t>
  </si>
  <si>
    <t>6 - PE - Objetivo Estratégico 2 - Atuar mediante parcerias e em rede</t>
  </si>
  <si>
    <t>6.1 - Missão Internacional em parceria com o Banco Mundial - Africa do Sul</t>
  </si>
  <si>
    <t>6.2 - Passagens aéreas - ida e volta</t>
  </si>
  <si>
    <t>6.3 - Diárias</t>
  </si>
  <si>
    <t>6.4 - Partipação em eventos - parcerias internacionais (Países América Latina e de língua portuguesa)</t>
  </si>
  <si>
    <t>6.5 - Passagens - ida e volta - PEMPAL</t>
  </si>
  <si>
    <t>6.6 - Diárias internacionais - PEMPAL</t>
  </si>
  <si>
    <t>Total Ação 6</t>
  </si>
  <si>
    <t>7 - PE - Objetivo Estratégico 3 - Promover articulações para facilitar o acesso a softwares e a ferramentas de trabalho para órgãos centrais de controle interno</t>
  </si>
  <si>
    <t>7.1 - Passagens aéreas - ida e volta</t>
  </si>
  <si>
    <t>7.2 - Diárias</t>
  </si>
  <si>
    <t>Total Ação 7</t>
  </si>
  <si>
    <t>8 - PE Objetivo Estratégico 4 - Promover o aprimoramento técnico e fortalecimento institucional dos órgãos de CI membros do Conaci</t>
  </si>
  <si>
    <t>8.1 - Coordenação pedagógica capacitação - IDCT</t>
  </si>
  <si>
    <t>8.2 - Passagens - ida e volta - Coordenadores das Câmaras Técnicas</t>
  </si>
  <si>
    <t>8.3 - Diárias Coordenadores das Câmaras Técnicas</t>
  </si>
  <si>
    <t>8.4 - Ações de capacitação e aprimoramento técnico</t>
  </si>
  <si>
    <t>Total Ação 8</t>
  </si>
  <si>
    <t>9 - PE Objetivo Estratégico 5 - Fortalecer a representação institucional e modernizar a estrutura e governança do Conaci</t>
  </si>
  <si>
    <t>9.1 - Residual de contratação - Jorge Hage Consultoria - Amicus Curiae STF - ADI 5705</t>
  </si>
  <si>
    <t>9.2 - Serviços advocatícios para atuação em processo no TJMT</t>
  </si>
  <si>
    <t>9.3 - Monitoramento de ações judiciais sobre vínculo do cargo do responsável pelo órgão central de CI</t>
  </si>
  <si>
    <t>9.4 - Passagens aéreas - ida e volta</t>
  </si>
  <si>
    <t>9.5 - Diárias</t>
  </si>
  <si>
    <t>Total Ação 9</t>
  </si>
  <si>
    <t>10 - PE Objetivo estratégico 6 - Ampliar estratégias de comunicação e marketing para fortalecimento dos resultados das ações do Conaci</t>
  </si>
  <si>
    <t>10.1 - Impulsionamento das Mídias Sociais</t>
  </si>
  <si>
    <t>10.2 - Campanha Anual</t>
  </si>
  <si>
    <t>10.3 - Podcast e Press Kit</t>
  </si>
  <si>
    <t>10.4 - Presentation</t>
  </si>
  <si>
    <t>10.5 - Apoios institucionais</t>
  </si>
  <si>
    <t>Total Ação 10</t>
  </si>
  <si>
    <t>Subtotal</t>
  </si>
  <si>
    <t>Tarifas bancárias</t>
  </si>
  <si>
    <t>RESULTADO</t>
  </si>
  <si>
    <t>Deficit/Superavit</t>
  </si>
  <si>
    <t>SALDO EM 01/01/2024</t>
  </si>
  <si>
    <t>SALDO EM 31/12/2024</t>
  </si>
  <si>
    <t>Itaú-Unibanco Conta Corrente 84854-0</t>
  </si>
  <si>
    <t>Itaú-Unibanco Conta Corrente 98391-7</t>
  </si>
  <si>
    <t>Itaú-Unibanco Investimento (CDB-DI E PLUS)</t>
  </si>
  <si>
    <t>Itaú Aplicação Automática</t>
  </si>
  <si>
    <t>SALDO INICIAL</t>
  </si>
  <si>
    <t>Contribuições Recebidas</t>
  </si>
  <si>
    <t>Tarifas Bancárias</t>
  </si>
  <si>
    <t>Valores Transferidos Para Título De Capitalização</t>
  </si>
  <si>
    <t>Rendimento Aplicação Automática 84854-0</t>
  </si>
  <si>
    <t>Patrocínios Recebidos (total R$385 mil)</t>
  </si>
  <si>
    <t>Despesas Custeadas Com Recursos Dos Patrocínios</t>
  </si>
  <si>
    <t>Rendimento Bruto Aplicação CDB</t>
  </si>
  <si>
    <t>IR + IOF Resgates Aplicação CDB</t>
  </si>
  <si>
    <t>TOTAL</t>
  </si>
  <si>
    <t>3. APOIO ÀS REUNIÕES TÉCNICAS</t>
  </si>
  <si>
    <t>ACORDADO</t>
  </si>
  <si>
    <t>RECEBIDO</t>
  </si>
  <si>
    <t>Patrocínio 49ª RTC Vila Velha/ES</t>
  </si>
  <si>
    <t>Patrocínio 52ª RTC Florianópolis/SC</t>
  </si>
  <si>
    <t>Despesas custeadas com recursos provenientes de patrocínios</t>
  </si>
  <si>
    <t>4. APOIO AO ENCONTRO NACIONAL</t>
  </si>
  <si>
    <t>Patrocínios para o XX Encontro Nacional e 51ª RTC Recife/PE</t>
  </si>
  <si>
    <r>
      <rPr>
        <b/>
        <sz val="14"/>
        <color rgb="FFF8F8F8"/>
        <rFont val="Calibri"/>
      </rPr>
      <t xml:space="preserve">                                           PRESTAÇÃO DE CONTAS</t>
    </r>
    <r>
      <rPr>
        <sz val="14"/>
        <color rgb="FFF8F8F8"/>
        <rFont val="Calibri"/>
      </rPr>
      <t xml:space="preserve"> | CONSELHO NACIONAL DE CONTROLE INTERNO | </t>
    </r>
    <r>
      <rPr>
        <b/>
        <sz val="14"/>
        <color rgb="FFF8F8F8"/>
        <rFont val="Calibri"/>
      </rPr>
      <t>ANO 2024</t>
    </r>
  </si>
  <si>
    <t>DATA</t>
  </si>
  <si>
    <t>VALOR</t>
  </si>
  <si>
    <t>DESCRIÇÃO</t>
  </si>
  <si>
    <t>FORNECEDOR/CLIENTE</t>
  </si>
  <si>
    <t>CONTA</t>
  </si>
  <si>
    <t>LINK ACESSO PASTA COM DOCUMENTOS COMPROBATÓRIOS</t>
  </si>
  <si>
    <t>ITEM DO ORÇAMENTO</t>
  </si>
  <si>
    <t>SUBITEM DO ORÇAMENTO</t>
  </si>
  <si>
    <t>Conta Celular (31) 99907-1920</t>
  </si>
  <si>
    <t>Vivo</t>
  </si>
  <si>
    <t>84854-0</t>
  </si>
  <si>
    <t>https://drive.google.com/drive/folders/1EEO3xblLW70xt8H2EJ1ZkcAV-7yKIbm1?usp=sharing</t>
  </si>
  <si>
    <t>1.3 SERVIÇOS DE TI E FERRAMENTAS DE COMUNICAÇÃO/GESTÃO</t>
  </si>
  <si>
    <t>Internet/Telefone</t>
  </si>
  <si>
    <t>Serviços prestados de assessoria de comunicação, incluindo elaboração de comunicados, gestão de mídias sociais e apoio em eventos</t>
  </si>
  <si>
    <t>Communicare</t>
  </si>
  <si>
    <t>1.1 SERVIÇOS DE COMUNICAÇÃO E EQUIPE DA SECRETARIA EXECUTIVA</t>
  </si>
  <si>
    <t>Assessoria de Comunicação e Imprensa</t>
  </si>
  <si>
    <t>Rendimento pago sobre aplicação automática</t>
  </si>
  <si>
    <t>Banco Itaú</t>
  </si>
  <si>
    <t>Rendimentos de Aplicações</t>
  </si>
  <si>
    <t>Prestação de serviços de manutenção em informática (site e newsletter)</t>
  </si>
  <si>
    <t>Hindux Comunicação</t>
  </si>
  <si>
    <t>Manutenção site/Newsletter</t>
  </si>
  <si>
    <t>Prestação De Serviços De Produção E Coordenação Dos Cursos EAD</t>
  </si>
  <si>
    <t>IDCT - Instituto de Defesa da Cidadania e da Transparência</t>
  </si>
  <si>
    <t>8. OE 4 - Promover o aprimoramento técnico e fortalecimento institucional dos órgãos membros</t>
  </si>
  <si>
    <t>Coordenação pedagógica capacitação - IDCT</t>
  </si>
  <si>
    <t>Honorários Advocatícios</t>
  </si>
  <si>
    <t>Ferrugini Advogados Associados</t>
  </si>
  <si>
    <t>1.4 SERVIÇOS DE ASSESSORIA JURÍDICA</t>
  </si>
  <si>
    <t>Escritório de Assessoria Jurídica</t>
  </si>
  <si>
    <t>Pagamento de diárias para transição de gestão 22/23 - 24/25</t>
  </si>
  <si>
    <t>Débora Pinto Severino</t>
  </si>
  <si>
    <t>2. REUNIÕES DA DIRETORIA E REPRESENTAÇÃO</t>
  </si>
  <si>
    <t>Diárias</t>
  </si>
  <si>
    <t>Transferência automática para investimento de Capitalização Itaú 23/60</t>
  </si>
  <si>
    <t>Transferência de Saída</t>
  </si>
  <si>
    <t>Transferência para Aplicação CDB-DI</t>
  </si>
  <si>
    <t>Hospedagem Banco do Conhecimento - Servidor</t>
  </si>
  <si>
    <t>Locaweb</t>
  </si>
  <si>
    <t>https://drive.google.com/drive/folders/17uwVT4TM-cDTqEsM0mkLSkdatxOj0b-v?usp=sharing</t>
  </si>
  <si>
    <t>Hospedagem - banco do conhecimento</t>
  </si>
  <si>
    <t>Contrato de Suporte e Manutenção do repositório Banco do Conhecimento</t>
  </si>
  <si>
    <t>Action Serviços De Informática LTDA</t>
  </si>
  <si>
    <t>Outros serviços de TI</t>
  </si>
  <si>
    <t xml:space="preserve">CSRF 12/2023 Recolhimento Tributos - Contabilidade Revisora Paulista </t>
  </si>
  <si>
    <t>Receita Federal</t>
  </si>
  <si>
    <t>1.2 SERVIÇOS CONTÁBEIS</t>
  </si>
  <si>
    <t>Revisora Paulista (Contabilidade)</t>
  </si>
  <si>
    <t xml:space="preserve">IRRF 12/2023 Recolhimento Tributos - Contabilidade Revisora Paulista </t>
  </si>
  <si>
    <t>Aplicativo Conaci</t>
  </si>
  <si>
    <t>Yazo Tecnologia LTDA.</t>
  </si>
  <si>
    <t>Prestação de serviços de TI (aplicativo)</t>
  </si>
  <si>
    <t>Consultoria BPO Financeiro</t>
  </si>
  <si>
    <t>Revisa Processamento De Dados LTDA</t>
  </si>
  <si>
    <t>Revisora Paulista (BPO Financeiro)</t>
  </si>
  <si>
    <t>Anuidade Sistema Financeiro</t>
  </si>
  <si>
    <t>Contaazul Software LTDA</t>
  </si>
  <si>
    <t>Conta Azul Anual</t>
  </si>
  <si>
    <t>Honorários Contábeis 01/2024</t>
  </si>
  <si>
    <t>Revisora Paulista Contabilidade</t>
  </si>
  <si>
    <t>Passagem Thais Venturatto BH x VIX - Reunião de Alinhamento da Presidência</t>
  </si>
  <si>
    <t>Dharma Agencia de Viagens e Turismo LTDA</t>
  </si>
  <si>
    <t>Passagens - ida e volta</t>
  </si>
  <si>
    <t>Passagem Luis Rocha BA x VIX - Reunião de Alinhamento da Presidência</t>
  </si>
  <si>
    <t>Passagem Erika Lacet REC x VIX - Reunião de Alinhamento da Presidência</t>
  </si>
  <si>
    <t>Diárias - Realização de reunião de alinhamento com a CGU e representação do Conaci na posse da nova diretoria da Atricon.</t>
  </si>
  <si>
    <t>Edmar Moreira Camata</t>
  </si>
  <si>
    <t>7. OE 3 - Promover articulações para facilitar o acesso a softwares e ferramentas p/ órgãos centrais</t>
  </si>
  <si>
    <t>Diária Reunião de Alinhamento da Presidência, em Vitória/ES</t>
  </si>
  <si>
    <t>Thais Venturatto Lima Falcão</t>
  </si>
  <si>
    <t>Luis Augusto Peixoto Rocha</t>
  </si>
  <si>
    <t>Erika Gomes Lacet</t>
  </si>
  <si>
    <t>Transferência automática para investimento de Capitalização Itaú 24/60</t>
  </si>
  <si>
    <t>Diárias Validação IACM Secont/ES</t>
  </si>
  <si>
    <t>Antônio Fabio Jube Ribeiro</t>
  </si>
  <si>
    <t>Diárias Coordenadores das Câmaras Técnicas</t>
  </si>
  <si>
    <t>Rodolfo Emanuel Lima Serrano</t>
  </si>
  <si>
    <t>Alteração de Representante RFB para o atual presidente Edmar Camata</t>
  </si>
  <si>
    <t>Revisora Paulista (Contabilidade) - alteração de representante RFB</t>
  </si>
  <si>
    <t>Google 2023 (E-MAIL / DRIVE)</t>
  </si>
  <si>
    <t>G Suites (domínio @conaci.org.br)</t>
  </si>
  <si>
    <t>Diárias Participação na Reunião TCE/RN - Leonardo Ferraz Belo Horizonte x Natal</t>
  </si>
  <si>
    <t>Leonardo de Araujo Ferraz</t>
  </si>
  <si>
    <t>9. OE 5 - Fortalecer a representação institucional e modernizar a estrutura e governança do Conaci</t>
  </si>
  <si>
    <t>Vale Alimentação funcionária 11 dias úteis + taxa emissão cartão</t>
  </si>
  <si>
    <t>Pluxee Beneficios Brasil S.A.</t>
  </si>
  <si>
    <t>Assessoria da Secretaria Executiva (salário, tributos, férias e benefícios)</t>
  </si>
  <si>
    <t>Passagem Leonardo Ferraz Belo Horizonte x Natal - Participação na Reunião TCE/RN</t>
  </si>
  <si>
    <t>Passagens aéreas - ida e volta</t>
  </si>
  <si>
    <t>Escritório Virtual</t>
  </si>
  <si>
    <t>Regus do Brasil LTDA</t>
  </si>
  <si>
    <t>Passagem Edmar Camata Brasília x Vitória - Realização de reunião de alinhamento com a CGU e representação do Conaci na posse da nova diretoria da Atricon.</t>
  </si>
  <si>
    <t>Reembolso Débora Placas 10 anos LAC</t>
  </si>
  <si>
    <t>1.5 SERVIÇOS DIVERSOS E MATERIAL DE CONSUMO</t>
  </si>
  <si>
    <t>Outros materiais</t>
  </si>
  <si>
    <t>Honorários Contábeis 02/2024</t>
  </si>
  <si>
    <t>Resgate Conta de Investimento CDB-DI</t>
  </si>
  <si>
    <t>Transferência de Entrada</t>
  </si>
  <si>
    <t>Devolução de pagamento de diária em Duplicidade</t>
  </si>
  <si>
    <t>ANTONIO FABIO JUBE RIBEIRO</t>
  </si>
  <si>
    <t>https://drive.google.com/drive/folders/14_ZfizB0ZXrLWRqnC0t6-egzJwBnyF_F?usp=sharing</t>
  </si>
  <si>
    <t>Repasse ao Anfitrião – Pagamento de Buffet para o evento realizado pelo Anfitrião na 49ª RTC, em Vila Velha/ES</t>
  </si>
  <si>
    <t>Valquiria Ferria Buffet</t>
  </si>
  <si>
    <t>Transferência aos anfitriões</t>
  </si>
  <si>
    <t>110 unidades de capas de malas para os membros do Conaci - 50% entrada</t>
  </si>
  <si>
    <t>Alluri Store Modas E Confecções</t>
  </si>
  <si>
    <t>10. OE 6 - Ampliar estratégias de comunicação e mkt para fortalecimento dos resultados das ações</t>
  </si>
  <si>
    <t>Campanha Anual</t>
  </si>
  <si>
    <t>Hospedagem Palestrantes (Claudia Fusco, Olga Pontes, Igor Estrada e Rodrigo de Bona) - 49ª RTC Vila Velha</t>
  </si>
  <si>
    <t>Atlântica Hotels International Brasil LTDA</t>
  </si>
  <si>
    <t>Diárias Palestrantes</t>
  </si>
  <si>
    <t>Diárias Validação IACM AGE/BA</t>
  </si>
  <si>
    <t>Renato Marciano da Silva</t>
  </si>
  <si>
    <t>Diárias Validação IACM Secont/ES – Pagamento realizado em duplicidade</t>
  </si>
  <si>
    <t>Carla Guimarães da Silva e Souza</t>
  </si>
  <si>
    <t>Confecção de placa em inox IACM Secont/ES + frete</t>
  </si>
  <si>
    <t>Tatiane Miranda Veloso</t>
  </si>
  <si>
    <t xml:space="preserve">CSRF 12/2023 Recolhimento Tributos - Pironti Advogados NF 5035 </t>
  </si>
  <si>
    <t>Serviços advocatícios para atuação em processo no TJMT</t>
  </si>
  <si>
    <t xml:space="preserve">IRRF 12/2023 Recolhimento Tributos - Pironti Advogados NF 5035 </t>
  </si>
  <si>
    <t>Passagem Rodolpho Serrano João Pessoa x Vitória - Participação 49ª RTC Vila Velha</t>
  </si>
  <si>
    <t>Passagens - ida e volta - Coordenadores das Câmaras Técnicas</t>
  </si>
  <si>
    <t>Passagem Thais e Isis BH x VIX - Participação 49ª RTC Vila Velha (Valor da Isis descontado do pagamento da diária)</t>
  </si>
  <si>
    <t>Passagens - ida e volta - Secretaria Executiva e equipe de apoio, incluindo comunicação social</t>
  </si>
  <si>
    <t>Passagem Erika Lacet REC x VIX  - Participação 49ª RTC Vila Velha</t>
  </si>
  <si>
    <t>Passagens - ida e volta - Presidência</t>
  </si>
  <si>
    <t>Passagem Luis Rocha BA x VIX - Participação 49ª RTC Vila Velha</t>
  </si>
  <si>
    <t>Passagem Cristina Cardoso BA x Vix - Participação 49ª RTC Vila Velha</t>
  </si>
  <si>
    <t>Pagamento de salário referente ao mês de fevereiro/2024</t>
  </si>
  <si>
    <t>Camila de Oliveira Soares</t>
  </si>
  <si>
    <t>Confecção de placa em inox IACM AGE/BA, CGE/CE e CGE/PB</t>
  </si>
  <si>
    <t>FGTS 02/2024</t>
  </si>
  <si>
    <t>FGTS</t>
  </si>
  <si>
    <t>Diárias Validação IACM CGE/CE</t>
  </si>
  <si>
    <t>Luciana Cassia Nogueira</t>
  </si>
  <si>
    <t>Isadora Castelli</t>
  </si>
  <si>
    <t>Passagem Olga Pontes BA x VIX - Palestrante 49ª RTC Vila Velha</t>
  </si>
  <si>
    <t>Passagens - ida e volta - Palestrantes</t>
  </si>
  <si>
    <t>Passagem Igor Estrada SP x VIX  - Palestrante 49ª RTC Vila Velha</t>
  </si>
  <si>
    <t>Repasse ao Anfitrião - Almoço 49ª RTC Vila Velha</t>
  </si>
  <si>
    <t>Taberna da Madalena</t>
  </si>
  <si>
    <t>Diárias Participação da 49ª RTC Vila Velha</t>
  </si>
  <si>
    <t>Diárias Presidência</t>
  </si>
  <si>
    <t>Fabíola Damasceno Duarte</t>
  </si>
  <si>
    <t>Diárias Secretaria Executiva e equipe de apoio, incluindo Comunicação Social</t>
  </si>
  <si>
    <t>Cristina Teixeira Silva de Olinda Cardoso</t>
  </si>
  <si>
    <t>Olga Pontes</t>
  </si>
  <si>
    <t>Claudia Fusco</t>
  </si>
  <si>
    <t>Rodrigo de Bona da Silva</t>
  </si>
  <si>
    <t>Igor Estrada</t>
  </si>
  <si>
    <t>Passagem (combustível) 49ª RTC Vila Velha</t>
  </si>
  <si>
    <t>Renata Kelly Cardoso de Rezende</t>
  </si>
  <si>
    <t>Diárias Edmar Camata VIX x Brasília - Participação Reunião Técnica UNODC</t>
  </si>
  <si>
    <t>6. OE 2 - Atuar mediante parcerias e em rede</t>
  </si>
  <si>
    <t>Hospedagem Tatiana Camarão -  49ª RTC Vila Velha</t>
  </si>
  <si>
    <t>Hotelaria Praia Comprida LTDA</t>
  </si>
  <si>
    <t>Locação Espaço - 51ª RTC Recife e Encontro Nacional</t>
  </si>
  <si>
    <t>Recife Expo Center LTDA</t>
  </si>
  <si>
    <t>Passagem Rodrigo de Bona Florianópolis x VIX - Palestrante 49ª RTC Vila Velha</t>
  </si>
  <si>
    <t>110 unidades de capas de malas para os membros do Conaci – 50% restante</t>
  </si>
  <si>
    <t>CSRF 01/2024 Recolhimento Tributos - Contabilidade Revisora Paulista</t>
  </si>
  <si>
    <t xml:space="preserve">IRRF 01/2024 Recolhimento Tributos - Contabilidade Revisora Paulista </t>
  </si>
  <si>
    <t>Vale Alimentação funcionária 20 dias úteis</t>
  </si>
  <si>
    <t>Transferência automática para investimento de Capitalização Itaú 25/60</t>
  </si>
  <si>
    <t>Jeton Participação 49ª RTC Vila Velha</t>
  </si>
  <si>
    <t>Helmut Mutiz D'Auvila</t>
  </si>
  <si>
    <t>Jeton Secretaria Executiva</t>
  </si>
  <si>
    <t>Rafael Leitão Oliozi</t>
  </si>
  <si>
    <t>Jeton Assessoria</t>
  </si>
  <si>
    <t>Diárias Palestrante Participação da 49ª RTC Vila Velha</t>
  </si>
  <si>
    <t>Tatiana Camarão</t>
  </si>
  <si>
    <t>110 unidades de capas de malas para os membros do Conaci – diferença de valor pago incorreta</t>
  </si>
  <si>
    <t xml:space="preserve">CSRF 02/2024 Recolhimento Tributos - Contabilidade Revisora Paulista </t>
  </si>
  <si>
    <t xml:space="preserve">IRRF 02/2024 Recolhimento Tributos - Contabilidade Revisora Paulista </t>
  </si>
  <si>
    <t>Passagem Edmar Camata VIX x Brasília - Participação Reunião Técnica UNODC</t>
  </si>
  <si>
    <t>Passagem Renata Rezende BH x Brasília - Participação no evento Rede Equidade no “Março Mulheres”.</t>
  </si>
  <si>
    <t>Patrocínio para a 49ª RTC Vila Velha/ES</t>
  </si>
  <si>
    <t>OCB/ES-SIND E ORG DAS COOPERATIVAS BRASILEIRAS DO EST DO ES</t>
  </si>
  <si>
    <t>Patrocínios recebidos para a realização de eventos</t>
  </si>
  <si>
    <t>Transmissão do evento  IV Fórum Brasil GCR</t>
  </si>
  <si>
    <t>Mega Eventos Locação de Equipamentos LTDA</t>
  </si>
  <si>
    <t>5. OE 1 - Ampliar a atuação do Conaci junto aos órgãos centrais de controle interno dos municípios</t>
  </si>
  <si>
    <t>Apoio/Patrocínio a eventos regionais</t>
  </si>
  <si>
    <t>Buffet da 49ª RTC em Vila Velha – Valor pago com o patrocínio recebido da OCB/ES em 25/03/2024</t>
  </si>
  <si>
    <t>1ª  parcela do contrato 524 ­ 2024/121 ­CONACI ­ Atendimento Judicial</t>
  </si>
  <si>
    <t>Pironti Advogados e Consultores Associados</t>
  </si>
  <si>
    <t>https://drive.google.com/drive/folders/1NnqfbgFH-Ar-G_ZLwS3Fc34cBf2xiwol?usp=sharing</t>
  </si>
  <si>
    <t>Tarifa por pagamento ou transferência via PIX</t>
  </si>
  <si>
    <t>6. TARIFAS BANCÁRIAS</t>
  </si>
  <si>
    <t>Honorários Contábeis 03/2024</t>
  </si>
  <si>
    <t>Diárias Missão Internacional Da Visita Técnica No Sul Global - África Do Sul – Banco Mundial</t>
  </si>
  <si>
    <t>Danielle Carvalho Assunção</t>
  </si>
  <si>
    <t>Missão Internacional em parceria com o Banco Mundial - Africa do Sul</t>
  </si>
  <si>
    <t>Maria Christina Machado</t>
  </si>
  <si>
    <t>Kleber Kendy Ihida</t>
  </si>
  <si>
    <t>Antônio Marconi Lemos Da Silva</t>
  </si>
  <si>
    <t>Repasse ao Anfitrião - Buffet 49ª RTC Vila Velha - Pago com o valor solicitado a presidência para arcar com as despesas da organização do evento</t>
  </si>
  <si>
    <t>Contribuição Anual 2024 - Pagamento proporcional</t>
  </si>
  <si>
    <t>CURITIBA - CGM</t>
  </si>
  <si>
    <t>Contribuições Anuais - Fundadores &amp; Filiados</t>
  </si>
  <si>
    <t>Diárias Validação IACM CGE/MS</t>
  </si>
  <si>
    <t>Marilia Junqueira Lemes</t>
  </si>
  <si>
    <t>Pagamento de salário referente ao mês de março/2024</t>
  </si>
  <si>
    <t>Ana Luiza Felinto Cruz</t>
  </si>
  <si>
    <t>Vale Alimentação funcionária 21 dias úteis</t>
  </si>
  <si>
    <t>Reembolso compra de microfone para criação de conteúda na Missão Internacional - África do Sul</t>
  </si>
  <si>
    <t>Julia Valadares</t>
  </si>
  <si>
    <t>1.6 MATERIAL PERMANENTE</t>
  </si>
  <si>
    <t>Material Comunicação/Secretaria-Executiva (câmera, lente, fone, itens de iluminação e afins)</t>
  </si>
  <si>
    <t>Coroa de Flores em condolências a mãe do presidente, Edmar Camata</t>
  </si>
  <si>
    <t>Giovana Neves</t>
  </si>
  <si>
    <t>Honorário e êxito referente deferimento do Amicus Curiae</t>
  </si>
  <si>
    <t>FGTS 05/2023</t>
  </si>
  <si>
    <t>FGTS 08/2023</t>
  </si>
  <si>
    <t>Passagem Julia Bahia (Londres x Madri) - Participação na Missão Internacional. Autorizado por Luis Rocha</t>
  </si>
  <si>
    <t>Reembolso aquisição do Certificado Digital A1</t>
  </si>
  <si>
    <t>FGTS - Pagamento referente à multa da rescisão da ex-funcionária Marcela, que não foi paga dentro do prazo.</t>
  </si>
  <si>
    <t>Patrocínio para a 52ª RTC Florianópolis/SC</t>
  </si>
  <si>
    <t>ASCISC - Associação Dos Servidores Do Controle Interno Do Estado De Santa Catarina</t>
  </si>
  <si>
    <t>Reembolso compra de 5 microfones para podcast Conaci</t>
  </si>
  <si>
    <t>Podcast e Press Kit</t>
  </si>
  <si>
    <t>FGTS 03/2024</t>
  </si>
  <si>
    <t>DARF PREVIDENCIARIO 03/2024</t>
  </si>
  <si>
    <t xml:space="preserve">CSRF 03/2024 Recolhimento Tributos - Contabilidade Revisora Paulista </t>
  </si>
  <si>
    <t xml:space="preserve">IRRF 03/2024 Recolhimento Tributos - Contabilidade Revisora Paulista </t>
  </si>
  <si>
    <t>Diárias Edmar Camata - Participação no evento SFC 30 anos – Painel "A auditoria interna governamental no Brasil e no mundo".</t>
  </si>
  <si>
    <t>Transferência automática para investimento de Capitalização Itaú 26/60</t>
  </si>
  <si>
    <t>Resgate Conta de investimento CDB-DI</t>
  </si>
  <si>
    <t>Honorários Contábeis 04/2024</t>
  </si>
  <si>
    <t>Passagem Edmar Camata Vix x Salzburg - Participação na reunião do PEMPAL Internal Audit Community of Practice</t>
  </si>
  <si>
    <t>Passagens - ida e volta - PEMPAL</t>
  </si>
  <si>
    <t>Passagem Leonardo Ferraz BH x Salzburg - Participação na reunião do PEMPAL Internal Audit Community of Practice</t>
  </si>
  <si>
    <t>Passagem Edmar Camata Vix x BH - Participação na abertura solene da III Semana Mineira de Controle Interno</t>
  </si>
  <si>
    <t>Passagem Edmar Camata VIX x Brasília - Participação no evento SFC 30 anos – Painel "A auditoria interna governamental no Brasil e no mundo".</t>
  </si>
  <si>
    <t>Reembolso Lembranças 48ª RTC 2023 - (Doces e Geleias R$ 1.237,50, Palha Decorativa e Sisal R$ 149,00 e Chaveiro Chapeuzinho Couro Regional R$ 150,00)</t>
  </si>
  <si>
    <t>Letácio Tenorio Guedes Junior</t>
  </si>
  <si>
    <t>Reembolso Lembrancinhas 48ª RTC 2023 (Doces e Geleias)</t>
  </si>
  <si>
    <t>Fabricio Cavalcanti De Albuquerque</t>
  </si>
  <si>
    <t>Passagem Helmut d'auvila VIX x RJ- Participação 50ª RTC Rio de Janeiro</t>
  </si>
  <si>
    <t>https://drive.google.com/drive/folders/1SN3__wF4CPYjVlV3Fq7RMlDuNNuFhxAa?usp=sharing</t>
  </si>
  <si>
    <t>Passagem Rodolfo Serrano João Pessoa x RJ - Participação 50ª RTC Rio de Janeiro</t>
  </si>
  <si>
    <t>Passagem Erika Lacet Recife x RJ - Participação 50ª RTC Rio de Janeiro</t>
  </si>
  <si>
    <t>Passagem Larissa Ananda Porto Velho x RJ - Participação 50ª RTC Rio de Janeiro</t>
  </si>
  <si>
    <t>Pagamento de salário referente ao mês de abril/2024</t>
  </si>
  <si>
    <t>Passagem Cristina Cardoso BA x RJ - Participação 50ª RTC Rio de Janeiro</t>
  </si>
  <si>
    <t>Passagem Luis Rocha BA x RJ - Participação 50ª RTC Rio de Janeiro</t>
  </si>
  <si>
    <t>Domínio Site Conaci</t>
  </si>
  <si>
    <t>Hostgator Brasil LTDA</t>
  </si>
  <si>
    <t>Hospedagem - locaweb site anual</t>
  </si>
  <si>
    <t>Diárias Edmar Camata - Participação na abertura solene da III Semana Mineira de Controle Interno</t>
  </si>
  <si>
    <t>Diárias Validação IACM CGE/MT</t>
  </si>
  <si>
    <t>Claudia Maria Seabra Martins</t>
  </si>
  <si>
    <t>Wescley Soares Silva</t>
  </si>
  <si>
    <t>Diárias Edmar Camata Vix x Salzburg - Participação na reunião do PEMPAL Internal Audit Community of Practice</t>
  </si>
  <si>
    <t>Diárias internacionais - PEMPAL</t>
  </si>
  <si>
    <t>Diárias Leonardo Ferraz BH x Salzburg - Participação na reunião do PEMPAL Internal Audit Community of Practice</t>
  </si>
  <si>
    <t>Repasse ao anfitrião - 50% Buffet 07/06 Museu do Amanhã 50ª RTC Rio de Janeiro</t>
  </si>
  <si>
    <t>Casa do Saulo Rio de Janeiro Restaurante LTDA</t>
  </si>
  <si>
    <t>CSRF 03/2024 Recolhimento Tributos - Pironti Advogados NF 5357</t>
  </si>
  <si>
    <t>IRRF 03/2024 Recolhimento Tributos - Pironti Advogados NF 5357</t>
  </si>
  <si>
    <t>Diferença diárias Edmar Camata Vix x Salzburg - Participação na reunião do PEMPAL Internal Audit Community of Practice</t>
  </si>
  <si>
    <t>Diferença diária Leonardo Ferraz BH x Salzburg - Participação na reunião do PEMPAL Internal Audit Community of Practice</t>
  </si>
  <si>
    <t>Tarifas/custos relacionados à emissão/liquidação de boletos para membros, referentes a serviços de cobrança</t>
  </si>
  <si>
    <t>Passagem Daniel Lança - Palestrante 50ª RTC Rio de Janeiro</t>
  </si>
  <si>
    <t>Passagem Edmar Camata VIX x RJ - Participação 50ª RTC Rio de Janeiro</t>
  </si>
  <si>
    <t>Passagem Alexandre Falcão VIX x RJ - Participação 50ª RTC Rio de Janeiro</t>
  </si>
  <si>
    <t>Passagem Silvana (mãe Thais Venturatto) BH x RJ - Valor descontado do valor da diária para participação da 50ª RTC Rio de Janeiro</t>
  </si>
  <si>
    <t>FGTS 04/2024</t>
  </si>
  <si>
    <t>Diárias Erika Lacet - Participação 50ª RTC Rio de Janeiro</t>
  </si>
  <si>
    <t>Diárias Edmar Camata - Participação 50ª RTC Rio de Janeiro</t>
  </si>
  <si>
    <t>Diárias Luis Rocha - Participação 50ª RTC Rio de Janeiro</t>
  </si>
  <si>
    <t>Diárias Fabíola Duarte - Participação 50ª RTC Rio de Janeiro</t>
  </si>
  <si>
    <t>Diárias Alexandre Falcão - Participação 50ª RTC Rio de Janeiro</t>
  </si>
  <si>
    <t>Alexandre Del Santo Falcão</t>
  </si>
  <si>
    <t>Diárias Rafael Oliozi - Participação 50ª RTC Rio de Janeiro</t>
  </si>
  <si>
    <t>Diárias Helmut D'auvila - Participação 50ª RTC Rio de Janeiro</t>
  </si>
  <si>
    <t>Diárias Rodolfo Serrano - Participação 50ª RTC Rio de Janeiro</t>
  </si>
  <si>
    <t>Diárias Thais Venturatto - Participação 50ª RTC Rio de Janeiro</t>
  </si>
  <si>
    <t>Diárias Cristina Cardoso - Participação 50ª RTC Rio de Janeiro</t>
  </si>
  <si>
    <t>DARF PREVIDENCIARIO 04/2024</t>
  </si>
  <si>
    <t>IRRF 04/2024 - Camila de Oliveira Soares</t>
  </si>
  <si>
    <t xml:space="preserve">CSRF 04/2024 Recolhimento Tributos - Contabilidade Revisora Paulista </t>
  </si>
  <si>
    <t xml:space="preserve">IRRF 04/2024 Recolhimento Tributos - Contabilidade Revisora Paulista </t>
  </si>
  <si>
    <t>Diárias Larissa Ananda - Participação 50ª RTC Rio de Janeiro</t>
  </si>
  <si>
    <t>Larissa Ananda</t>
  </si>
  <si>
    <t>Transferência automática para investimento de Capitalização Itaú 27/60</t>
  </si>
  <si>
    <t>Contribuição Anual 2024</t>
  </si>
  <si>
    <t>CGE-PR</t>
  </si>
  <si>
    <t>CGE-RO</t>
  </si>
  <si>
    <t>Confecção de placa em inox IACM CGE/MS, CGE/MT + frete</t>
  </si>
  <si>
    <t>Secretaria De Transparência E Controle Do Estado Do Maranhão (STC-MA)</t>
  </si>
  <si>
    <t>Passagem Monique Louise - Palestrante 50ª RTC Rio de Janeiro</t>
  </si>
  <si>
    <t>Layout para Cartão Visita Presidência</t>
  </si>
  <si>
    <t>Gas Marketing</t>
  </si>
  <si>
    <t>Seguro Viagem Salzburg Leonardo Ferraz - Participação na reunião do PEMPAL Internal Audit Community of Practice</t>
  </si>
  <si>
    <t>Seguro viagem Salzburg Edmar Camata  - Participação na reunião do PEMPAL Internal Audit Community of Practice</t>
  </si>
  <si>
    <t>Honorários Contábeis 05/2024</t>
  </si>
  <si>
    <t>Diárias Monique Louise - Palestrante 50ª RTC Rio de Janeiro</t>
  </si>
  <si>
    <t>Monique Louise</t>
  </si>
  <si>
    <t>https://drive.google.com/drive/folders/1jRDxPuaKB6toL3QPl45xkZkkrTOPrIJ-?usp=sharing</t>
  </si>
  <si>
    <t>Diárias Daniel Lança - Palestrante 50ª RTC Rio de Janeiro</t>
  </si>
  <si>
    <t>Daniel Lança</t>
  </si>
  <si>
    <t>Pagamento de salário referente ao mês de maio/2024</t>
  </si>
  <si>
    <t>Reembolso Google Workspace Business (8 contas) - Fevereiro, Março, Abril, Maio e Junho/2024</t>
  </si>
  <si>
    <t>CGM - Brumadinho</t>
  </si>
  <si>
    <t>Contribuições Anuais - Associados</t>
  </si>
  <si>
    <t>CGM - Uberaba</t>
  </si>
  <si>
    <t>CGE-PI</t>
  </si>
  <si>
    <t>CGM - São Luís</t>
  </si>
  <si>
    <t>Alteração Passagem Erika Lacet Recife x RJ - Participação 50ª RTC Rio de Janeiro</t>
  </si>
  <si>
    <t>Alteração Passagem Daniel Lança - Palestrante 50ª RTC Rio de Janeiro</t>
  </si>
  <si>
    <t>Jeton Participação 50ª RTC Rio de Janeiro</t>
  </si>
  <si>
    <t>Reembolso pagamento Hotel Windsor - Palestrantes Monique Louise e Daniel Lança</t>
  </si>
  <si>
    <t>Diárias Luis Rocha - Participação na 3a Reunião Ordinária do CTICC</t>
  </si>
  <si>
    <t>1500 Mini Cartões de Visita Presidência</t>
  </si>
  <si>
    <t>Mais Copy Gráfica Rápida E Copiadora Ltda</t>
  </si>
  <si>
    <t>Reembolso Envio Correios para Roberto Paulo Amoras e Gustavo Gonçalves Ungaro, ex-presidentes do Conaci</t>
  </si>
  <si>
    <t>Correios / Transportes de Cargas/Serviços despacho material</t>
  </si>
  <si>
    <t>Repasse ao anfitrião - Premium Facilities Limpeza do evento 50ª RTC Rio de Janeiro</t>
  </si>
  <si>
    <t>Premium Facilities Limpeza</t>
  </si>
  <si>
    <t>Repasse ao Anfitrião - Saldo Buffet 07/06 Museu do Amanhã 50ª RTC Rio de Janeiro</t>
  </si>
  <si>
    <t>CGE-PB</t>
  </si>
  <si>
    <t>Diárias Edmar Camata - Participação no evento “I Brazil Forum UK 2024”</t>
  </si>
  <si>
    <t>Diária Edmar Camata - Participação no Encontro Nacional das Corregedorias, Controles Internos e Ouvidorias dos Tribunais de Contas do Brasil – ENCCO 2024</t>
  </si>
  <si>
    <t>CGE - MT</t>
  </si>
  <si>
    <t>CGM- Serra</t>
  </si>
  <si>
    <t>FGTS 05/2024</t>
  </si>
  <si>
    <t>DARF PREVIDENCIARIO 05/2024</t>
  </si>
  <si>
    <t>IRRF 05/2024 - Camila de Oliveira Soares</t>
  </si>
  <si>
    <t>CSRF 05/2024 Recolhimento Tributos - Contabilidade Revisora Paulista e Regus</t>
  </si>
  <si>
    <t xml:space="preserve">IRRF 05/2024 Recolhimento Tributos - Contabilidade Revisora Paulista </t>
  </si>
  <si>
    <t>Transferência automática para investimento de Capitalização Itaú 28/60</t>
  </si>
  <si>
    <t>COGM</t>
  </si>
  <si>
    <t>CGE-AC</t>
  </si>
  <si>
    <t>CGE/CE</t>
  </si>
  <si>
    <t>CGE-SC</t>
  </si>
  <si>
    <t>CGM Rio Branco</t>
  </si>
  <si>
    <t>CGE-MS</t>
  </si>
  <si>
    <t>CGE - RJ</t>
  </si>
  <si>
    <t>CGM Vitoria</t>
  </si>
  <si>
    <t>Honorários Contábeis 06/2024</t>
  </si>
  <si>
    <t>Reembolso Despacho bagagem ida 50ª RTC Rio de Janeiro</t>
  </si>
  <si>
    <t>CGE-SP</t>
  </si>
  <si>
    <t>AGE - Bahia</t>
  </si>
  <si>
    <t>CGM MANAUS</t>
  </si>
  <si>
    <t>Reembolso referente envio de 3 edições do livro "Mulheres no controle" para o evento "2º ENCONTRO DE CONTROLES INTERNOS SETORIAIS DO PODER EXECUTIVO" em Rondônia.  Envio do kit Podcast para Lúcia Helena Galvão, em Brasília.  Envio do kit Conaci para o ex-presidente, Álvaro Fakredin.</t>
  </si>
  <si>
    <t>Reembolso compra de Cola araldite para colagem da logo Conaci no microfone do podcast.</t>
  </si>
  <si>
    <t>CGM - Camaçari</t>
  </si>
  <si>
    <t>Secont-ES</t>
  </si>
  <si>
    <t>CGM-Niterói</t>
  </si>
  <si>
    <t>CGM-Itabirito</t>
  </si>
  <si>
    <t>Semcont</t>
  </si>
  <si>
    <t>Alece</t>
  </si>
  <si>
    <t>Passagem Luiz Rocha BA x Brasília - Participação na 3a Reunião Ordinária do CTICC</t>
  </si>
  <si>
    <t>Alteração Passagem Cristina Cardoso - 50ª RTC RJ - Participação no 1º edição Fórum Regional de Proteção de Dados Pessoais dos Municípios do Sudeste (05/06)</t>
  </si>
  <si>
    <t>SETCI</t>
  </si>
  <si>
    <t>CGE-AP</t>
  </si>
  <si>
    <t>CGE-MG</t>
  </si>
  <si>
    <t>FUNSEFAZ/RS</t>
  </si>
  <si>
    <t>CGM- Cachoeiro</t>
  </si>
  <si>
    <t>CGM - Londrina</t>
  </si>
  <si>
    <t>CGM-RIO</t>
  </si>
  <si>
    <t>CGDF</t>
  </si>
  <si>
    <t>CGM-POA</t>
  </si>
  <si>
    <t>CGM - Campo Grande</t>
  </si>
  <si>
    <t>CGM - Natal</t>
  </si>
  <si>
    <t>CGM-Contagem</t>
  </si>
  <si>
    <t>CGM Paracatu</t>
  </si>
  <si>
    <t>https://drive.google.com/drive/folders/1sMz24YdzF51j7FgItM7Y-c-CMTPSJykg?usp=sharing</t>
  </si>
  <si>
    <t>CGM-SÃO PAULO</t>
  </si>
  <si>
    <t>CTGM - BH</t>
  </si>
  <si>
    <t>Câmara Municipal De Campinas</t>
  </si>
  <si>
    <t>CGM - PVH</t>
  </si>
  <si>
    <t>CGE-AM</t>
  </si>
  <si>
    <t>50% do valor de venda de 85 (oitenta e cinco) unidades de copos americanos com capacidade de 190 mL, com arte em referência à cultura pernambucana, especificamente na temática carnaval para o Encontro Nacional.</t>
  </si>
  <si>
    <t>Xodó Ambiental</t>
  </si>
  <si>
    <t>50% Entrada Xilogravuras - Lembrancinha Encontro Nacional</t>
  </si>
  <si>
    <t>José Francisco Borges</t>
  </si>
  <si>
    <t>CGE-RR</t>
  </si>
  <si>
    <t>Pagamento de salário referente ao mês de junho/2024</t>
  </si>
  <si>
    <t>Upgrade para Limite de inscrições para o Encontro Nacional na plataforma Doity</t>
  </si>
  <si>
    <t>Doity Plataforma de Eventos Credencial Eventos</t>
  </si>
  <si>
    <t>CGE-TO</t>
  </si>
  <si>
    <t>Passagem Cristina Cardoso - Participação XX Encontro Nacional e 51ª RTC Recife</t>
  </si>
  <si>
    <t>Passagem Edmar Camata VIX x SP - Participação no evento “9a Edição do Congresso Integra Compliance Across Americas” e painelista do tema “ESG E Compliance Nas Contratações Públicas”.</t>
  </si>
  <si>
    <t>Passagem Fabíola Duarte - Participação XX Encontro Nacional e 51ª RTC Recife</t>
  </si>
  <si>
    <t>Passagem Thais Venturatto - Participação XX Encontro Nacional e 51ª RTC Recife</t>
  </si>
  <si>
    <t>Passagem Luis Rocha ida - Participação XX Encontro Nacional e 51ª RTC Recife</t>
  </si>
  <si>
    <t>Diárias Edmar Camata Vix x SP - Participação no evento “9a Edição do Congresso Integra Compliance Across Americas” e painelista do tema “ESG E Compliance Nas Contratações Públicas”.</t>
  </si>
  <si>
    <t>CGE AL</t>
  </si>
  <si>
    <t>Patrocínio para o XX Encontro Nacional e 51ª RTC Recife/PE</t>
  </si>
  <si>
    <t>Bradesco</t>
  </si>
  <si>
    <t>Vale Alimentação funcionária 23 dias uteis</t>
  </si>
  <si>
    <t xml:space="preserve">CSRF 06/2024 Recolhimento Tributos - Contabilidade Revisora Paulista </t>
  </si>
  <si>
    <t>DARF PREVIDENCIARIO 06/2024</t>
  </si>
  <si>
    <t xml:space="preserve">IRRF 06/2024 Recolhimento Tributos - Contabilidade Revisora Paulista </t>
  </si>
  <si>
    <t>IRRF 06/2024 - Camila de Oliveira Soares</t>
  </si>
  <si>
    <t>Darf Previdenciário 06/2024 - Recolhimento Tributos - Premium Facilities NF 470 (Valor foi devolvido pelo fornecedor em 17/09, pois o pagamento do imposto deveria ser efetuado pelo fornecedor)</t>
  </si>
  <si>
    <t>FGTS 06/2024</t>
  </si>
  <si>
    <t>Transferência automática para investimento de Capitalização Itaú 29/60</t>
  </si>
  <si>
    <t>Transferência automática para investimento de Capitalização Itaú  29/60</t>
  </si>
  <si>
    <t>Passagem Larissa Ananda - Participação XX Encontro Nacional e 51ª RTC Recife</t>
  </si>
  <si>
    <t>Passagem Alexandre Falcão - Participação XX Encontro Nacional e 51ª RTC Recife</t>
  </si>
  <si>
    <t>Passagem Helmut D'auvila - Participação XX Encontro Nacional e 51ª RTC Recife</t>
  </si>
  <si>
    <t>Passagem Camila Soares - Participação XX Encontro Nacional e 51ª RTC Recife</t>
  </si>
  <si>
    <t>Passagem Rafael Oliozi - Participação XX Encontro Nacional e 51ª RTC Recife</t>
  </si>
  <si>
    <t>Repasse ao anfitrião - 50% entrada jantar 26/09 XX Encontro Nacional e 51ª RTC Recife</t>
  </si>
  <si>
    <t>Chicama Bar e Restaurante</t>
  </si>
  <si>
    <t>Reembolso Despacho bagagem volta 50ª RTC Rio de Janeiro</t>
  </si>
  <si>
    <t>Passagem Luis Rocha volta - Participação XX Encontro Nacional e 51ª RTC Recife</t>
  </si>
  <si>
    <t>Honorários Contábeis 07/2024</t>
  </si>
  <si>
    <t>Upgrade Plano Hostgator para incluir o Banco do Conhecimento no servidor.</t>
  </si>
  <si>
    <t>CGM-Recife</t>
  </si>
  <si>
    <t>Passagem Francisco Bessa - Palestrante XX Encontro Nacional e 51ª RTC Recife</t>
  </si>
  <si>
    <t xml:space="preserve">Passagem Kleber Ihida - Palestrante XX Encontro Nacional e 51ª RTC Recife </t>
  </si>
  <si>
    <t>Criação de Identidade Visual do Coneci MG.</t>
  </si>
  <si>
    <t>Passagem Leandro Lira - Palestrante XX Encontro Nacional e 51ª RTC Recife</t>
  </si>
  <si>
    <t>https://drive.google.com/drive/folders/1p2QjRcbQRrAmUbPDI5h9dxg7Ru6scegs?usp=sharing</t>
  </si>
  <si>
    <t>Suape Complexo Industrial</t>
  </si>
  <si>
    <t>Compliance e controle</t>
  </si>
  <si>
    <t>Passagem Rodrigo Pironti  - Palestrante XX Encontro Nacional e 51ª RTC Recife</t>
  </si>
  <si>
    <t>Pagamento de salário referente ao mês de julho/2024</t>
  </si>
  <si>
    <t>Passagem Edmar Camata  - Participação XX Encontro Nacional e 51ª RTC Recife</t>
  </si>
  <si>
    <t>Passagem Haydée  - Palestrante XX Encontro Nacional e 51ª RTC Recife</t>
  </si>
  <si>
    <t>Diárias Participação no evento “9ª Edição do Congresso Integra Compliance Across Americas” – Expo Compliance</t>
  </si>
  <si>
    <t>Pesquisa Serasa</t>
  </si>
  <si>
    <t>Serviços eventuais de finanças e contabilidade</t>
  </si>
  <si>
    <t>Contrato de Suporte e Manutenção do repositório Banco do Conhecimento - 07/2024</t>
  </si>
  <si>
    <t>Contrato de Suporte e Manutenção do repositório Banco do Conhecimento - 08/2024</t>
  </si>
  <si>
    <t>Pagamento referente a acordo homologado devido ao atraso no pagamento das guias de FGTS da ex-funcionária Marcela Thome. (Artigo 477.º da CLT - verbas rescisórias pagas em atraso, sujeitam à multa correspondente a um salário do trabalhador).</t>
  </si>
  <si>
    <t>Marcela Oliveira Thome</t>
  </si>
  <si>
    <t>Reembolso Correios para envio de ata (49ª RTC) para registro em cartório em Brasília</t>
  </si>
  <si>
    <t>Locação de mobiliário + valor caução - 51ª RTC Recife e Encontro Nacional</t>
  </si>
  <si>
    <t>Gomes e Sá Locações para Eventos</t>
  </si>
  <si>
    <t>50 % Prestação de serviços jurídicos para Requerimento do Registro de Marca do Encontro Nacional de Controle Interno junto ao INPI.</t>
  </si>
  <si>
    <t>Moreira &amp; Silva Sociedade de Advogados - Dra. Maria Regina Soares Moreira</t>
  </si>
  <si>
    <t>Outros serviços (Ex: Registro de Marca)</t>
  </si>
  <si>
    <t>50% restante do valor de venda de 85 (oitenta e cinco) unidades de copos americanos com capacidade de 190 mL, com arte em referência à cultura pernambucana, especificamente na temática carnaval para o Encontro Nacional.</t>
  </si>
  <si>
    <t>Vale Alimentação funcionária 22 dias uteis</t>
  </si>
  <si>
    <t>SMCI-MACEIÓ</t>
  </si>
  <si>
    <t>FGTS 07/2024</t>
  </si>
  <si>
    <t>Transferência automática para investimento de Capitalização Itaú 30/60</t>
  </si>
  <si>
    <t>DARF PREVIDENCIARIO 07/2024</t>
  </si>
  <si>
    <t xml:space="preserve">CSRF 07/2024 Recolhimento Tributos - Contabilidade Revisora Paulista </t>
  </si>
  <si>
    <t>IRRF 07/2024 Recolhimento Tributos - Contabilidade Revisora Paulista</t>
  </si>
  <si>
    <t>Taxa de registro da ata da 49ª RTC em cartório, em Brasília.</t>
  </si>
  <si>
    <t>Cartório Marcelo Ribas</t>
  </si>
  <si>
    <t>Gestão Documental</t>
  </si>
  <si>
    <t>Despesa com Correios para registro da ata da 49ª RTC em cartório, em Brasília.</t>
  </si>
  <si>
    <t>Confecção de Placas de Homenagem para a Comenda concedida a Sérgio Filgueiras, Cristiana Fortini e Francisco Bessa + entrega.</t>
  </si>
  <si>
    <t>Vitoria</t>
  </si>
  <si>
    <t>Passagem Edmar Camata  - Participação na Reunião Plenária da Secretaria Executiva das Redes de Controle da Gestão Públia – Secex</t>
  </si>
  <si>
    <t>Passagem Izabela Correa  - Participação XX Encontro Nacional e 51ª RTC Recife</t>
  </si>
  <si>
    <t>Diárias Edmar Camata para participação no evento "Dia da Integridade Empresarial", em Brasília/DF</t>
  </si>
  <si>
    <t>Passagem Maria Terezinha Nunes  - Palestrante XX Encontro Nacional e 51ª RTC Recife</t>
  </si>
  <si>
    <t>Transferência ao anfitrião</t>
  </si>
  <si>
    <t>Honorários Contábeis 08/2024 + Emissão ECF (Escrituração Contábil Fiscal)</t>
  </si>
  <si>
    <t>Passagem Fabiana Cebrian - Palestrante XX Encontro Nacional e 51ª RTC Recife</t>
  </si>
  <si>
    <t>Aromatização de ambiente - 51ª RTC Recife e Encontro Nacional</t>
  </si>
  <si>
    <t>Ligyanne Hevellin Ribeiro Nascimento</t>
  </si>
  <si>
    <t>Control - RN</t>
  </si>
  <si>
    <t>CGM-Fortaleza</t>
  </si>
  <si>
    <t>Xilogravuras - Lembrancinha Encontro Nacional</t>
  </si>
  <si>
    <t>https://drive.google.com/drive/folders/10ngv3DcFcJwZyInyGWvL8oC7ncY8ej5b?usp=sharing</t>
  </si>
  <si>
    <t>Logomarca Encontro Nacional</t>
  </si>
  <si>
    <t>Bolo de rolo - Lembrancinha Encontro Nacional</t>
  </si>
  <si>
    <t>Mata Norte Alimentos Ltda</t>
  </si>
  <si>
    <t>Passagem Ana Marinho - Palestrante XX Encontro Nacional e 51ª RTC Recife</t>
  </si>
  <si>
    <t>Pagamento de salário referente ao mês de agosto/2024</t>
  </si>
  <si>
    <t>Passagem Cristiana Fortini - Palestrante XX Encontro Nacional e 51ª RTC Recife</t>
  </si>
  <si>
    <t>Baú de Palha - Lembrancinha Encontro Nacional</t>
  </si>
  <si>
    <t>Manuel Artesanatos</t>
  </si>
  <si>
    <t>Renovação do curso de "Licitações Públicas" na modalidade EAD, em parceria com o IDCT.</t>
  </si>
  <si>
    <t>Andréa Heloisa da Silva Soares</t>
  </si>
  <si>
    <t>Ações de capacitação e aprimoramento técnico</t>
  </si>
  <si>
    <t>Reserva de hospedagem no Novotel Marina Recife para os palestrantes internacionais Patrick Kabuya e Arman Vatyan. Os valores pagos serão posteriormente ressarcidos pelos próprios palestrantes.</t>
  </si>
  <si>
    <t>Luck Viagens e Turismo Ltda</t>
  </si>
  <si>
    <t>Coffee Break 25 a 27/09 - XX Encontro Nacional e 51ª RTC Recife</t>
  </si>
  <si>
    <t>Ama Gastronomia e Eventos Ltda</t>
  </si>
  <si>
    <t>Kleberson Roberto de Souza</t>
  </si>
  <si>
    <t>Eurico Bitencourt Neto</t>
  </si>
  <si>
    <t>Evaldo Araújo Ramos</t>
  </si>
  <si>
    <t>João Luiz Domingues e Isabella de Sousa Brito</t>
  </si>
  <si>
    <t>Sandro Henrique Maciel Bernardes</t>
  </si>
  <si>
    <t>O pagamento feito ao Eurico referente à renovação do curso foi incorreto</t>
  </si>
  <si>
    <t>Palestrante XX Encontro Nacional e 51ª RTC Recife Recife x BH</t>
  </si>
  <si>
    <t>Passagem Edmar Camata - Participação na 1ª Assembléia da RedeLai, em Brasília/DF</t>
  </si>
  <si>
    <t>Diárias Alexandre Del Santo Falcão - Participação no XX Encontro Nacional e na 51ª Reunião Técnica do Conaci, realizados em Recife, Pernambuco.</t>
  </si>
  <si>
    <t>Diárias Camila de Oliveira Soares - Participação no XX Encontro Nacional e na 51ª Reunião Técnica do Conaci, realizados em Recife, Pernambuco.</t>
  </si>
  <si>
    <t>Diárias Cristina Teixeira Silva - Participação no XX Encontro Nacional e na 51ª Reunião Técnica do Conaci, realizados em Recife, Pernambuco.</t>
  </si>
  <si>
    <t>Diárias Edmar - Participação no XX Encontro Nacional e na 51ª Reunião Técnica do Conaci, realizados em Recife, Pernambuco.</t>
  </si>
  <si>
    <t>Diárias Fabiola Damasceno - Participação no XX Encontro Nacional e na 51ª Reunião Técnica do Conaci, realizados em Recife, Pernambuco.</t>
  </si>
  <si>
    <t>Diárias Helmut Mutiz - Participação no XX Encontro Nacional e na 51ª Reunião Técnica do Conaci, realizados em Recife, Pernambuco.</t>
  </si>
  <si>
    <t>Diárias Larissa Ananda - Participação no XX Encontro Nacional e na 51ª Reunião Técnica do Conaci, realizados em Recife, Pernambuco.</t>
  </si>
  <si>
    <t>Diárias Luis Augusto Peixoto - Participação no XX Encontro Nacional e na 51ª Reunião Técnica do Conaci, realizados em Recife, Pernambuco.</t>
  </si>
  <si>
    <t>Diárias Rafael Leitão Oliozi - Participação no XX Encontro Nacional e na 51ª Reunião Técnica do Conaci, realizados em Recife, Pernambuco.</t>
  </si>
  <si>
    <t>Diárias Rodolpho Serrano - Participação no XX Encontro Nacional e na 51ª Reunião Técnica do Conaci, realizados em Recife, Pernambuco.</t>
  </si>
  <si>
    <t>Diárias Thais Venturatto - Participação no XX Encontro Nacional e na 51ª Reunião Técnica do Conaci, realizados em Recife, Pernambuco.</t>
  </si>
  <si>
    <t>Valor Caução para Locação de Espaço. O valor será devolvido após o evento - 51ª RTC Recife e Encontro Nacional</t>
  </si>
  <si>
    <t>Diárias Edmar Camata - Participação na 1ª Assembléia da RedeLai, em Brasília/DF</t>
  </si>
  <si>
    <t>Decoradora para elaboração de arranjo para o evento - 51ª RTC Recife e Encontro Nacional</t>
  </si>
  <si>
    <t>Maria Carolina Cezar de Andrade Queiroz</t>
  </si>
  <si>
    <t>Alteração Plano Hostgator VPS Platinum - Servidor dedicado para abrigar o Banco do Conhecimento e site Conaci</t>
  </si>
  <si>
    <t>Seguro - Porto Seguro - Encontro Nacional</t>
  </si>
  <si>
    <t>Porto Seguro Companhia de Seguros Gerais</t>
  </si>
  <si>
    <t>Pablo José Borges</t>
  </si>
  <si>
    <t>Compra de equipamentos a serem utilizados pela Assessoria de Comunicação em eventos e produção de conteúdo para as redes sociais.</t>
  </si>
  <si>
    <t>World View Comercio de Eletrônicos Ltda</t>
  </si>
  <si>
    <t>25 % Prestação de serviços jurídicos para Requerimento do Registro de Marca do Encontro Nacional de Controle Interno junto ao INPI.</t>
  </si>
  <si>
    <t>Show da Banda Malakoff no restaurante Chicama dia 25/09 - Encontro Nacional</t>
  </si>
  <si>
    <t>Renato Menezes de Lima</t>
  </si>
  <si>
    <t>Pulseiras para participação do evento - Encontro Nacional</t>
  </si>
  <si>
    <t>WB de Oliveira Ltda</t>
  </si>
  <si>
    <t>Prestação de Serviço Internet para os dias 25, 26 e 27 - Encontro Nacional</t>
  </si>
  <si>
    <t>CSRF Recolhimento Tributos - Regus 01, 02, 03, 04, 06 e 07/2024</t>
  </si>
  <si>
    <t>Hospedagem para os palestrantes - Encontro Nacional</t>
  </si>
  <si>
    <t>Hospedagem para os palestrantes: Cristiana Fortini, Francisco Bessa, Ana Marinho e Wesley Matheus - Encontro Nacional</t>
  </si>
  <si>
    <t>Montagem do Stand para o credenciamento - Encontro Nacional</t>
  </si>
  <si>
    <t>Associados Montagens e Eventos Ltda</t>
  </si>
  <si>
    <t>Palestra Viviane Mosé 25/09 (agente) - Encontro Nacional</t>
  </si>
  <si>
    <t>Diego Marcelo F Travez ME</t>
  </si>
  <si>
    <t>Palestrantes Remunerados</t>
  </si>
  <si>
    <t>Palestra Viviane Mosé 25/09 - Encontro Nacional</t>
  </si>
  <si>
    <t>Usina Pensamento Produção e Difusão de Conteúdo Cultural</t>
  </si>
  <si>
    <t>Laboratório Farmacêutico do Estado de Pernambuco</t>
  </si>
  <si>
    <t>Contratação Plano Hostgator VPS Platinum - Servidor dedicado para abrigar apenas o Banco do Conhecimento</t>
  </si>
  <si>
    <t>Devolução Referente Retenção INSS NF 470</t>
  </si>
  <si>
    <t>Brigada Premium Premium Facilities Servicos Terceirizados LTDA</t>
  </si>
  <si>
    <t>Contratação de serviço de fotografia para o evento - 51ª RTC Recife e Encontro Nacional</t>
  </si>
  <si>
    <t>Gabriela Lacet Cabral da Costa</t>
  </si>
  <si>
    <t>Contratação do Doity para o envio e confecção dos certificados para o Encontro Nacional - Primeiro dia online</t>
  </si>
  <si>
    <t>Credencia Eventos Ltda</t>
  </si>
  <si>
    <t>Contratação do Doity para o envio e confecção dos certificados para o Encontro Nacional - Segundo dia online</t>
  </si>
  <si>
    <t>Contratação do Doity para o envio e confecção dos certificados para o Encontro Nacional - Presencial</t>
  </si>
  <si>
    <t>Apresentação Galo da Madrugada 26/09 - Encontro Nacional</t>
  </si>
  <si>
    <t>Galo da Madrugada</t>
  </si>
  <si>
    <t>Reembolso de despesas para confecção das lembrancinhas para o Encontro Nacional e 51ª RTC Recife</t>
  </si>
  <si>
    <t>Taciana Amorim Vanderlei</t>
  </si>
  <si>
    <t>CSRF 08/2024 Recolhimento Tributos - Contabilidade Revisora Paulista</t>
  </si>
  <si>
    <t>IRRF 08/2024 Recolhimento Tributos - Contabilidade Revisora Paulista</t>
  </si>
  <si>
    <t>Transferência automática para investimento de Capitalização Itaú 31/60</t>
  </si>
  <si>
    <t>DARF PREVIDENCIARIO 08/2024</t>
  </si>
  <si>
    <t>IRRF 07/2024 - Camila de Oliveira Soares</t>
  </si>
  <si>
    <t>FGTS 09/2024</t>
  </si>
  <si>
    <t>Diárias Kleber Ihida - Participação como Palestrante no XX Encontro Nacional e na 51ª Reunião Técnica do Conaci, realizados em Recife, Pernambuco.</t>
  </si>
  <si>
    <t>Diárias Ana Marinho - Participação como Palestrante no XX Encontro Nacional e na 51ª Reunião Técnica do Conaci, realizados em Recife, Pernambuco.</t>
  </si>
  <si>
    <t>Ana Marinho</t>
  </si>
  <si>
    <t>Diárias Cristina Fortini - Participação como Palestrante no XX Encontro Nacional e na 51ª Reunião Técnica do Conaci, realizados em Recife, Pernambuco.</t>
  </si>
  <si>
    <t>Cristina Fortini</t>
  </si>
  <si>
    <t>Passagem Viviane Mosé - Palestrante XX Encontro Nacional e 51ª RTC Recife</t>
  </si>
  <si>
    <t>Inclusão bagagem Ana Marinho  - Palestrante XX Encontro Nacional e 51ª RTC Recife</t>
  </si>
  <si>
    <t>Diárias Fabiana Cebrian - Participação como Palestrante no XX Encontro Nacional e na 51ª Reunião Técnica do Conaci, realizados em Recife, Pernambuco.</t>
  </si>
  <si>
    <t>Fabiana Faraco Cebrian</t>
  </si>
  <si>
    <t>Diárias Francisco Bessa- Participação como Palestrante no XX Encontro Nacional e na 51ª Reunião Técnica do Conaci, realizados em Recife, Pernambuco.</t>
  </si>
  <si>
    <t>Francisco Bessa</t>
  </si>
  <si>
    <t>Diárias Haydée Svad OKBR - Participação como Palestrante no XX Encontro Nacional e na 51ª Reunião Técnica do Conaci, realizados em Recife, Pernambuco.</t>
  </si>
  <si>
    <t>Haydée Svad OKBR</t>
  </si>
  <si>
    <t>Diárias Leandro Lira - Participação como Palestrante no XX Encontro Nacional e na 51ª Reunião Técnica do Conaci, realizados em Recife, Pernambuco.</t>
  </si>
  <si>
    <t>Leandro Lira</t>
  </si>
  <si>
    <t>Diárias Rodrigo Pironti - Participação como Palestrante no XX Encontro Nacional e na 51ª Reunião Técnica do Conaci, realizados em Recife, Pernambuco.</t>
  </si>
  <si>
    <t>Rodrigo Pironti</t>
  </si>
  <si>
    <t>Diárias Wesley Matheus- Participação como Palestrante no XX Encontro Nacional e na 51ª Reunião Técnica do Conaci, realizados em Recife, Pernambuco.</t>
  </si>
  <si>
    <t>Wesley Matheus</t>
  </si>
  <si>
    <t>Diária Extra para o palestrante Kleber Ihida (24/09) - Encontro Nacional</t>
  </si>
  <si>
    <t>Diárias Maria Teresinha - Participação como Palestrante no XX Encontro Nacional e na 51ª Reunião Técnica do Conaci, realizados em Recife, Pernambuco.</t>
  </si>
  <si>
    <t>Maria Teresinha Nunes</t>
  </si>
  <si>
    <t>Associação dos Servidores de Controle Interno do Estado de Pernambuco</t>
  </si>
  <si>
    <t>Diárias Izabela Corrêa - Participação como Palestrante no XX Encontro Nacional e na 51ª Reunião Técnica do Conaci, realizados em Recife, Pernambuco.</t>
  </si>
  <si>
    <t>Izabela Corrêa</t>
  </si>
  <si>
    <t>Locação de mobiliário extra - 51ª RTC Recife e Encontro Nacional</t>
  </si>
  <si>
    <t>Pulseiras extras para participação do evento - Encontro Nacional</t>
  </si>
  <si>
    <t>Consultoria BPO Financeiro (valor foi devolvido, pois foi solicitado cancelamento do reajuste)</t>
  </si>
  <si>
    <t>Honorários Contábeis 09/2024 + Reajuste Anual referente ao mês de agosto (reajuste lançado retroativamente devido a atraso no mês correto)</t>
  </si>
  <si>
    <t>SCGE-PE</t>
  </si>
  <si>
    <t>10 (dez) unidades extras de copos americanos com capacidade de 190 mL, com arte em referência à cultura pernambucana, especificamente na temática carnaval para o Encontro Nacional.</t>
  </si>
  <si>
    <t>Serviço de limpeza e conservação realizado durante os dias 24 a 27/09 - Encontro Nacional</t>
  </si>
  <si>
    <t>P Mais Serviços Ltda</t>
  </si>
  <si>
    <t>Passagem Wesley Matheus - Palestrante XX Encontro Nacional e 51ª RTC Recife</t>
  </si>
  <si>
    <t>Alteração Passagem Cristiana Fortini - Palestrante XX Encontro Nacional e 51ª RTC Recife</t>
  </si>
  <si>
    <t>Passagem Edmar Camata - Palestrante no 38º Congresso Brasileiro de Direito Administrativo, em João Pessoa.</t>
  </si>
  <si>
    <t>Revisa Processamento de Dados</t>
  </si>
  <si>
    <t>Jeton Participação 51ª RTC Recife</t>
  </si>
  <si>
    <t>Compra de passagem para Rodrigo Pironti devido destino estar incorreto para retorno do Encontro Nacional.</t>
  </si>
  <si>
    <t>Devolução Valor Caução - Pedido 240924/001</t>
  </si>
  <si>
    <t>VENCIMENTO CDB</t>
  </si>
  <si>
    <t>CGE - PA</t>
  </si>
  <si>
    <t>Reembolso referente ao pagamento do despacho de bagagens no trecho Recife x Vitória</t>
  </si>
  <si>
    <t>https://drive.google.com/drive/folders/1fDqzBwhg_lx2f8D42BJ_vkak3V6VzSOA?usp=sharing</t>
  </si>
  <si>
    <t>GRU referente pedido de Registro de Marca do Encontro Nacional de Controle Interno junto ao INPI.</t>
  </si>
  <si>
    <t>Instituto Nacional da Propriedade Industrial</t>
  </si>
  <si>
    <t>Reembolso referente ao pagamento do despacho de bagagens no trecho Vitória x Recife</t>
  </si>
  <si>
    <t>Transferência para Aplicação CDB PLUS</t>
  </si>
  <si>
    <t>Encontro Nacional - 50% restante do jantar custeado pelo anfitrião dia 26/09 - Encontro Nacional</t>
  </si>
  <si>
    <t>Pagamento de salário referente ao mês de setembro/2024</t>
  </si>
  <si>
    <t>Registro do domínio para funcionamento do Banco do Conhecimento (bancodoconhecimentoconaci.org.br)</t>
  </si>
  <si>
    <t>Registro.Br</t>
  </si>
  <si>
    <t>Melhorias nas plataformas eletrônicas do Conselho</t>
  </si>
  <si>
    <t>Reembolso referente à compra de equipamentos no site Amazon, destinados ao uso pela Assessoria de Comunicação em eventos e na produção de conteúdo para redes sociais. (01/03)</t>
  </si>
  <si>
    <t>Diárias para Edmar Camata referente à participação como painelista no 38º Congresso Brasileiro de Direito Administrativo, promovido pelo Instituto Brasileiro de Direito</t>
  </si>
  <si>
    <t>Apoio logístico ao palestrante Arman Vatyan no dia 27/09, incluindo serviço de tradução e passeio durante o Encontro Nacional.</t>
  </si>
  <si>
    <t>Serviço de tradução simultânea prestado no dia 26/09 - Encontro Nacional</t>
  </si>
  <si>
    <t>Agenda Comunicação e Serviços Ltda</t>
  </si>
  <si>
    <t>Serviço adicional de café tradicional disponível durante todo o dia nos dias 26 e 27   - Encontro Nacional</t>
  </si>
  <si>
    <t>Serviço de tradução para Arman Vatyan durante a manhã do dia 26/09 - Encontro Nacional</t>
  </si>
  <si>
    <t>CM Comunicação Para o Mundo</t>
  </si>
  <si>
    <t>Sistema de credenciamento utilizado nos dias 25 e 26 - Encontro Nacional</t>
  </si>
  <si>
    <t>Dataevent Tecnologia em Informática Ltda</t>
  </si>
  <si>
    <t>Locação de equipamentos audiovisuais - Encontro Nacional</t>
  </si>
  <si>
    <t>Grupo Pleno Maker Stage</t>
  </si>
  <si>
    <t>Confecção de 650 canetas para kit dos inscritos no evento - 51ª RTC Recife e Encontro Nacional</t>
  </si>
  <si>
    <t>Vertical Brindes</t>
  </si>
  <si>
    <t>Companhia Pernambucana de Gás</t>
  </si>
  <si>
    <t>Despesas de consumo da palestrante Viviane Mosé no Hotel Transamérica Prestige</t>
  </si>
  <si>
    <t>Alteração passagem Edmar Camata - Encontro Nacional</t>
  </si>
  <si>
    <t>IRRF 09/2024 Recolhimento Tributos - Contabilidade Revisora Paulista</t>
  </si>
  <si>
    <t>CSRF 09/2024 Recolhimento Tributos - Contabilidade Revisora Paulista</t>
  </si>
  <si>
    <t>DARF PREVIDENCIARIO 09/2024</t>
  </si>
  <si>
    <t>IRRF 09/2024 - Camila de Oliveira Soares</t>
  </si>
  <si>
    <t>Transferência automática para investimento de Capitalização Itaú  32/60</t>
  </si>
  <si>
    <t>Transferência automática para investimento de Capitalização Itaú 32/60</t>
  </si>
  <si>
    <t>Prestação De Serviços De Produção E Coordenação Dos Cursos EAD 09/2024</t>
  </si>
  <si>
    <t>Prestação De Serviços De Produção E Coordenação Dos Cursos EAD 08/2024</t>
  </si>
  <si>
    <t>Plano Hostgator VPS Platinum - Servidor dedicado para abrigar apenas o Banco do Conhecimento</t>
  </si>
  <si>
    <t>Vale Alimentação funcionária 23 dias úteis</t>
  </si>
  <si>
    <t>Contrato de Suporte e Manutenção do repositório Banco do Conhecimento - NF 925</t>
  </si>
  <si>
    <t xml:space="preserve">Devolução valor caução para locação do espaço para o XXENCI - Foi descontado o valor de R$ R$ 1.742,40 referente 2 horas excedentes na montagem da estrutura do evento </t>
  </si>
  <si>
    <t>Recife Expo Center</t>
  </si>
  <si>
    <t>Honorários Contábeis 10/2024</t>
  </si>
  <si>
    <t>Passagem Rodolfo Serrano - Participação 52ª RTC Florianópolis</t>
  </si>
  <si>
    <t>Passagem Fabíola Duarte - Participação 52ª RTC Florianópolis</t>
  </si>
  <si>
    <t>Passagem Alexandre Falcão - Participação 52ª RTC Florianópolis</t>
  </si>
  <si>
    <t>Passagem Helmut D'auvila - Participação 52ª RTC Florianópolis</t>
  </si>
  <si>
    <t>Reembolso Assinatura da ferramenta SurveyMonkey para realização de diagnósticos e coleta de dados, utilizada principalmente no estudo “Integridade de Gênero e ESG” da Ação Coletiva Mulheres no Controle (ACMC) - Março a outubro/2024</t>
  </si>
  <si>
    <t>https://drive.google.com/drive/folders/1hY7TVUMRCxQGPOGjzMG9Vdm4uwuT5_yi?usp=sharing</t>
  </si>
  <si>
    <t>Reembolso Google Workspace Business (8 contas) - Julho, agosto, setembro e outubro/2024</t>
  </si>
  <si>
    <t>Contratação de empresa para apoio e organização do evento nos dias 25 a 27/09 - Encontro Nacional</t>
  </si>
  <si>
    <t>Apoio operacional (equipe de trabalho) nos dias 25 a 27/09 - Encontro Nacional</t>
  </si>
  <si>
    <t>Passagem Larissa Ananda - Participação 52ª RTC Florianópolis</t>
  </si>
  <si>
    <t>Passagem Luís Rocha - Participação 52ª RTC Florianópolis</t>
  </si>
  <si>
    <t>Passagem Cristina Cardoso - Participação 52ª RTC Florianópolis</t>
  </si>
  <si>
    <t>Diárias Edmar Camata referente à Participação na Reunião Plenária da Secretaria Executiva das Redes de Controle da Gestão Pública – Secex</t>
  </si>
  <si>
    <t>Prestação De Serviços De Produção E Coordenação Dos Cursos EAD 11/2024</t>
  </si>
  <si>
    <t>Reembolso referente à compra de equipamentos no site Amazon, destinados ao uso pela Assessoria de Comunicação em eventos e na produção de conteúdo para redes sociais. (02/03)</t>
  </si>
  <si>
    <t>Reembolso referente embalagens para entrega dos fones a diretoria.</t>
  </si>
  <si>
    <t>Pagamento de salário referente ao mês de outubro/2024</t>
  </si>
  <si>
    <t>Contrato de Suporte e Manutenção do repositório Banco do Conhecimento - NF 955</t>
  </si>
  <si>
    <t>Passagem Luiz Rocha - Participação ENCCLA 2025</t>
  </si>
  <si>
    <t>Passagem Erika Lacet - Participação 52ª RTC Florianópolis</t>
  </si>
  <si>
    <t>Passagem Thais Venturatto - Participação 52ª RTC Florianópolis</t>
  </si>
  <si>
    <t>Passagem Edmar Camata - Participação ENCCLA 2025</t>
  </si>
  <si>
    <t>Passagem Luis Rocha - Participação 52ª RTC Florianópolis</t>
  </si>
  <si>
    <t>CGM - CL</t>
  </si>
  <si>
    <t>Prestação De Serviços De Produção E Coordenação Dos Cursos EAD 10/2024</t>
  </si>
  <si>
    <t>Diárias Edmar Camata referente à participação na reunião plenária anual da ENCCLA 2025</t>
  </si>
  <si>
    <t>Diárias Luís Rocha referente à participação na reunião plenária anual da ENCCLA 2025</t>
  </si>
  <si>
    <t>Vale Alimentação funcionária 19 dias úteis</t>
  </si>
  <si>
    <t>Diárias Edmar Camata referente à Participação como palestrante no 6º Fórum Piauiense de Controle Interno, em Teresina/PI, no dia 21 de novembro de 2024.</t>
  </si>
  <si>
    <t>Diárias Edmar Camata referente à Participação como painelista no XVIII Encontro Estadual de Controle Interno do Estado do Ceará, em Fortaleza/CE, no dia 22 de novembro de 2024 (Pagamento foi devolvido dia 28/11. O presidente recebeu o pagamento das diárias do evento).</t>
  </si>
  <si>
    <t>CSRF 10/2024 Recolhimento Tributos - Contabilidade Revisora Paulista</t>
  </si>
  <si>
    <t>IRRF 10/2024 Recolhimento Tributos - Contabilidade Revisora Paulista</t>
  </si>
  <si>
    <t>DARF PREVIDENCIARIO 10/2024</t>
  </si>
  <si>
    <t>FGTS 10/2024</t>
  </si>
  <si>
    <t>10% entrada referente serviço de transporte nos dias 05 e 06 de dezembro de 2024, durante a 52ª RTC em Florianópolis/SC.</t>
  </si>
  <si>
    <t>Edtur Transporte Coletivo De Passageiros Ltda</t>
  </si>
  <si>
    <t>Passagem Edmar Camata - Participação 52ª RTC Florianópolis</t>
  </si>
  <si>
    <t>Transferência automática para investimento de Capitalização Itaú  33/60</t>
  </si>
  <si>
    <t>Transferência automática para investimento de Capitalização Itaú 33/60</t>
  </si>
  <si>
    <t>CGE-GO</t>
  </si>
  <si>
    <t>Devolução Pagamento Buffet Evento 52ª RTC - Fornecedor solicitou o pagamento em outra conta corrente. O pagamento foi devolvido e efetuado novamente.</t>
  </si>
  <si>
    <t>LRKW Restaurante Ltda</t>
  </si>
  <si>
    <t>50% entrada jantar dia 05/12 - 52ª RTC Florianópolis (pagamento foi devolvido, pois a empresa solicitou o pagamento em outra conta).</t>
  </si>
  <si>
    <t>Revisão textual e diagramação do Estudo de boas práticas de Integridade de Gênero e</t>
  </si>
  <si>
    <t>GABRIELA LUIZA SOARES MIRANDA</t>
  </si>
  <si>
    <t>Honorários Contábeis 11/2024</t>
  </si>
  <si>
    <t>Diárias Alexandre Falcão - Participação na 52ª RTC, em Florianópolis/SC</t>
  </si>
  <si>
    <t>Diárias Edmar Camata - Participação na 52ª RTC, em Florianópolis/SC</t>
  </si>
  <si>
    <t>Diárias Erika Lacet - Participação na 52ª RTC, em Florianópolis/SC</t>
  </si>
  <si>
    <t>Diárias Fabíola Duarte - Participação na 52ª RTC, em Florianópolis/SC</t>
  </si>
  <si>
    <t>Diárias Helmut Mutiz- Participação na 52ª RTC, em Florianópolis/SC</t>
  </si>
  <si>
    <t>Diárias Larissa Ananda- Participação na 52ª RTC, em Florianópolis/SC</t>
  </si>
  <si>
    <t>Diárias Luís Rocha - Participação na 52ª RTC, em Florianópolis/SC</t>
  </si>
  <si>
    <t>Diárias Rafael Oliozi - Participação na 52ª RTC, em Florianópolis/SC</t>
  </si>
  <si>
    <t>Diárias Rodolfo Serrano - Participação na 52ª RTC, em Florianópolis/SC</t>
  </si>
  <si>
    <t>Diárias Thais Venturatto - Participação na 52ª RTC, em Florianópolis/SC</t>
  </si>
  <si>
    <t>Diárias Cristina Cardoso - Participação na 52ª RTC, em Florianópolis/SC</t>
  </si>
  <si>
    <t>50% entrada jantar dia 05/12 - 52ª RTC Florianópolis</t>
  </si>
  <si>
    <t>AMANDA DA COSTA FELIX</t>
  </si>
  <si>
    <t>Diárias Luciana Daltro - Participação como representante do Conaci no III Seminário da Rede Equidade “Direitos Humanos na Gestão Pública: Diversidade, Equidade e Inclusão”, em Brasília.</t>
  </si>
  <si>
    <t>Luciana Daltro de Castro Pádua</t>
  </si>
  <si>
    <t>Devolução Pagamento Participação como painelista no XVIII Encontro Estadual de Controle Interno do Estado do Ceará</t>
  </si>
  <si>
    <t>Passagem Luís Rocha - Participação na 4ª Reunião Ordinária do CTICC, em Brasília.</t>
  </si>
  <si>
    <t>Pagamento de 1ª parcela 13º salário</t>
  </si>
  <si>
    <t>Serviço de intérprete em libras - 52ª RTC Florianópolis</t>
  </si>
  <si>
    <t>Interpreta Consultoria Ltda</t>
  </si>
  <si>
    <t>Hospedagem Majestic Dr. Rodrigo - Palestrante na 52ª RTC Florianópolis</t>
  </si>
  <si>
    <t>Investcity Investimentos E Administração De Imoveis Ltda</t>
  </si>
  <si>
    <t>https://drive.google.com/drive/folders/1t_4ukBc86kLwusPrEc0RKYDT6GzYDv3S?usp=sharing</t>
  </si>
  <si>
    <t>Hospedagem Intercity Wesley Vaz - Palestrante na 52ª RTC Florianópolis</t>
  </si>
  <si>
    <t>Holtel Intercity Portofino Florianópolis</t>
  </si>
  <si>
    <t>Wesley Vaz (Palestra e Workshop) - 52ª RTC Florianópolis</t>
  </si>
  <si>
    <t>W3J Capacitação E Eventos Ltda</t>
  </si>
  <si>
    <t>PALESTRANTES REMUNERADOS</t>
  </si>
  <si>
    <t>CGM - Florianópolis</t>
  </si>
  <si>
    <t>Rodrigo Menezes Palestrante - 52ª RTC Florianópolis</t>
  </si>
  <si>
    <t>Rodrigo M Machado E Cia Ltda.</t>
  </si>
  <si>
    <t>Pagamento de salário referente ao mês de novembro/2024</t>
  </si>
  <si>
    <t>Passagem Palestrante Wesley Silva - Participação na 52ª RTC, em Florianópolis/SC.</t>
  </si>
  <si>
    <t>50% restante jantar dia 05/12 - 52ª RTC Florianópolis</t>
  </si>
  <si>
    <t>Referente serviço de transporte nos dias 05 e 06 de dezembro de 2024, durante a 52ª RTC em Florianópolis/SC.</t>
  </si>
  <si>
    <t>Passagem Palestrante Rodrigo Menezes - Participação na 52ª RTC, em Florianópolis/SC.</t>
  </si>
  <si>
    <t>Ressarcimento deslocamento (ida e volta) da palestrante Cristine Kohler para o evento - 52ª RTC Florianópolis</t>
  </si>
  <si>
    <t>CRISTINE KOHLER GANZENMULLER</t>
  </si>
  <si>
    <t>Prestação De Serviços De Produção E Coordenação Dos Cursos EAD 12/2024</t>
  </si>
  <si>
    <t>Passagem Luciana Daltro - Participação como representante do Conaci no III Seminário da Rede Equidade “Direitos Humanos na Gestão Pública: Diversidade, Equidade e Inclusão”, em Brasília.</t>
  </si>
  <si>
    <t>Diária Luís Rocha - Participação na 4ª Reunião Ordinária do CTICC, em Brasília.</t>
  </si>
  <si>
    <t>Ressarcimento deslocamento (ida e volta) do palestrante Rodrigo Menezes para o evento - 52ª RTC Florianópolis</t>
  </si>
  <si>
    <t>Diárias Edmar Camata - Participação no 1ª Congresso de Defesa da Integridade do Conselho Nacional do Ministério Público (CNMP), em Brasília.</t>
  </si>
  <si>
    <t>Diárias Edmar Camata - Participação no lançamento da Política Estadual de Conformidade e Integridade Pública Do Governo De Sergipe.</t>
  </si>
  <si>
    <t>Contrato de Suporte e Manutenção do repositório Banco do Conhecimento - NF 986</t>
  </si>
  <si>
    <t>Inclusão bagagem Erika Lacet - 52ª RTC Florianópolis/SC</t>
  </si>
  <si>
    <t>Consultoria BPO Financeiro 13º Anualidade</t>
  </si>
  <si>
    <t>Honorários Contábeis 13/2024</t>
  </si>
  <si>
    <t>Mobiliário e Buffet para os dias 05 e 06 de dezembro de 2024 - 52ª RTC Florianópolis/SC.</t>
  </si>
  <si>
    <t>Engenharia De Eventos Eireli</t>
  </si>
  <si>
    <t>Almoço para os membros dias 05 e 06 de dezembro de 2024 - 52ª RTC Florianópolis/SC.</t>
  </si>
  <si>
    <t>Lpm Restaurante Ltda</t>
  </si>
  <si>
    <t>SETC SE</t>
  </si>
  <si>
    <t>FGTS 11/2024</t>
  </si>
  <si>
    <t>Hora excedente serviço de intérprete em libras - 52ª RTC Florianópolis/SC.</t>
  </si>
  <si>
    <t>Fotógrafo - 52ª RTC Florianópolis/SC</t>
  </si>
  <si>
    <t>RICARDO WOLFFENBUTTEL</t>
  </si>
  <si>
    <t>Passagem Edmar Camata - 1ª Congresso de Defesa da Integridade do Conselho Nacional do Ministério Público (CNMP), em Brasília</t>
  </si>
  <si>
    <t>Pagamento de 2ª parcela 13º salário</t>
  </si>
  <si>
    <t>Transferência automática para investimento de Capitalização Itaú 34/60</t>
  </si>
  <si>
    <t>DARF Previdenciário 11/2024</t>
  </si>
  <si>
    <t>DARF Previdenciário 11/2024 - Pagamento em duplicidade - Estornado no mesmo dia</t>
  </si>
  <si>
    <t>DARF Previdenciário 13º/2024</t>
  </si>
  <si>
    <t>DARF Previdenciário 13º/2024 - Pagamento em duplicidade - Estornado no mesmo dia</t>
  </si>
  <si>
    <t>CSRF 11 e 13/2024 Recolhimento Tributos - Contabilidade Revisora Paulista</t>
  </si>
  <si>
    <t>IRRF 11 e 13/2024 Recolhimento Tributos - Contabilidade Revisora Paulista</t>
  </si>
  <si>
    <t>Estorno Sispag Tributos Darf - Estorno Darf Previdenciário em duplicidade</t>
  </si>
  <si>
    <t>Honorários Contábeis 12/2024</t>
  </si>
  <si>
    <t>CGM - João Pessoa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</si>
</sst>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164" formatCode="#,##0_ ;\-#,##0\ "/>
    <numFmt numFmtId="165" formatCode="_(&quot;$&quot;* #,##0.00_);_(&quot;$&quot;* \(#,##0.00\);_(&quot;$&quot;* &quot;-&quot;??_);_(@_)"/>
    <numFmt numFmtId="166" formatCode="_-* #,##0.00_-;\-* #,##0.00_-;_-* &quot;-&quot;??_-;_-@"/>
    <numFmt numFmtId="167" formatCode="_-&quot;R$&quot;\ * #,##0.00_-;\-&quot;R$&quot;\ * #,##0.00_-;_-&quot;R$&quot;\ * &quot;-&quot;??_-;_-@"/>
    <numFmt numFmtId="168" formatCode="&quot;R$&quot;\ #,##0.00"/>
  </numFmts>
  <fonts count="28">
    <font>
      <sz val="11"/>
      <color theme="1"/>
      <name val="Calibri"/>
      <scheme val="minor"/>
    </font>
    <font>
      <sz val="14"/>
      <color rgb="FFFFFFFF"/>
      <name val="Calibri"/>
    </font>
    <font>
      <sz val="11"/>
      <name val="Calibri"/>
    </font>
    <font>
      <sz val="11"/>
      <color theme="1"/>
      <name val="Calibri"/>
    </font>
    <font>
      <sz val="14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rgb="FFC00000"/>
      <name val="Calibri"/>
    </font>
    <font>
      <b/>
      <sz val="12"/>
      <color rgb="FFC00000"/>
      <name val="Calibri"/>
    </font>
    <font>
      <b/>
      <sz val="10"/>
      <color theme="1"/>
      <name val="Calibri"/>
    </font>
    <font>
      <sz val="10"/>
      <color theme="1"/>
      <name val="Calibri"/>
    </font>
    <font>
      <sz val="10"/>
      <color rgb="FFC00000"/>
      <name val="Calibri"/>
    </font>
    <font>
      <sz val="12"/>
      <color rgb="FFFF0000"/>
      <name val="Calibri"/>
    </font>
    <font>
      <b/>
      <sz val="12"/>
      <color rgb="FF287C00"/>
      <name val="Calibri"/>
    </font>
    <font>
      <sz val="14"/>
      <color rgb="FFF8F8F8"/>
      <name val="Calibri"/>
    </font>
    <font>
      <sz val="8"/>
      <color rgb="FF000000"/>
      <name val="Calibri"/>
    </font>
    <font>
      <b/>
      <sz val="9"/>
      <color rgb="FF312782"/>
      <name val="Calibri"/>
    </font>
    <font>
      <sz val="9"/>
      <color rgb="FF312782"/>
      <name val="Calibri"/>
    </font>
    <font>
      <b/>
      <sz val="8"/>
      <color rgb="FF312782"/>
      <name val="Calibri"/>
    </font>
    <font>
      <sz val="9"/>
      <color rgb="FF000000"/>
      <name val="Calibri"/>
    </font>
    <font>
      <sz val="9"/>
      <color rgb="FFFF0000"/>
      <name val="Calibri"/>
    </font>
    <font>
      <u/>
      <sz val="8"/>
      <color theme="10"/>
      <name val="Calibri"/>
    </font>
    <font>
      <sz val="8"/>
      <color theme="1"/>
      <name val="Calibri"/>
    </font>
    <font>
      <sz val="9"/>
      <color rgb="FF008000"/>
      <name val="Calibri"/>
    </font>
    <font>
      <u/>
      <sz val="8"/>
      <color theme="10"/>
      <name val="Calibri"/>
    </font>
    <font>
      <b/>
      <sz val="8"/>
      <color rgb="FF000000"/>
      <name val="Calibri"/>
    </font>
    <font>
      <b/>
      <sz val="14"/>
      <color rgb="FFFFFFFF"/>
      <name val="Calibri"/>
    </font>
    <font>
      <b/>
      <sz val="14"/>
      <color rgb="FFF8F8F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879C"/>
        <bgColor rgb="FF00879C"/>
      </patternFill>
    </fill>
    <fill>
      <patternFill patternType="solid">
        <fgColor rgb="FFC8D8D8"/>
        <bgColor rgb="FFC8D8D8"/>
      </patternFill>
    </fill>
    <fill>
      <patternFill patternType="solid">
        <fgColor rgb="FFE7F0F0"/>
        <bgColor rgb="FFE7F0F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dotted">
        <color rgb="FF7F7F7F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dotted">
        <color rgb="FF7F7F7F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dotted">
        <color rgb="FF7F7F7F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4" fontId="5" fillId="3" borderId="4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/>
    <xf numFmtId="4" fontId="6" fillId="0" borderId="0" xfId="0" applyNumberFormat="1" applyFont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4" fontId="5" fillId="5" borderId="4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6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6" fillId="0" borderId="0" xfId="0" applyNumberFormat="1" applyFont="1"/>
    <xf numFmtId="4" fontId="5" fillId="0" borderId="0" xfId="0" applyNumberFormat="1" applyFont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0" fontId="5" fillId="4" borderId="11" xfId="0" applyFont="1" applyFill="1" applyBorder="1" applyAlignment="1">
      <alignment vertical="center"/>
    </xf>
    <xf numFmtId="4" fontId="5" fillId="4" borderId="11" xfId="0" applyNumberFormat="1" applyFont="1" applyFill="1" applyBorder="1" applyAlignment="1">
      <alignment vertical="center"/>
    </xf>
    <xf numFmtId="4" fontId="5" fillId="4" borderId="11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166" fontId="6" fillId="0" borderId="0" xfId="0" applyNumberFormat="1" applyFont="1"/>
    <xf numFmtId="0" fontId="6" fillId="2" borderId="12" xfId="0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right" vertical="center"/>
    </xf>
    <xf numFmtId="8" fontId="5" fillId="4" borderId="1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8" fontId="6" fillId="0" borderId="7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8" fontId="6" fillId="0" borderId="0" xfId="0" applyNumberFormat="1" applyFont="1" applyAlignment="1">
      <alignment horizontal="right" vertical="center"/>
    </xf>
    <xf numFmtId="8" fontId="6" fillId="0" borderId="14" xfId="0" applyNumberFormat="1" applyFont="1" applyBorder="1" applyAlignment="1">
      <alignment horizontal="right" vertical="center"/>
    </xf>
    <xf numFmtId="8" fontId="5" fillId="4" borderId="11" xfId="0" applyNumberFormat="1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4" fontId="13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9" fillId="0" borderId="0" xfId="0" applyFont="1"/>
    <xf numFmtId="165" fontId="9" fillId="0" borderId="0" xfId="0" applyNumberFormat="1" applyFont="1"/>
    <xf numFmtId="167" fontId="3" fillId="0" borderId="0" xfId="0" applyNumberFormat="1" applyFont="1"/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14" fontId="16" fillId="3" borderId="24" xfId="0" applyNumberFormat="1" applyFont="1" applyFill="1" applyBorder="1" applyAlignment="1">
      <alignment horizontal="center" vertical="center"/>
    </xf>
    <xf numFmtId="168" fontId="17" fillId="3" borderId="24" xfId="0" applyNumberFormat="1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14" fontId="19" fillId="4" borderId="24" xfId="0" applyNumberFormat="1" applyFont="1" applyFill="1" applyBorder="1" applyAlignment="1">
      <alignment horizontal="center" vertical="center"/>
    </xf>
    <xf numFmtId="168" fontId="20" fillId="4" borderId="24" xfId="0" applyNumberFormat="1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top" wrapText="1"/>
    </xf>
    <xf numFmtId="0" fontId="15" fillId="4" borderId="27" xfId="0" applyFont="1" applyFill="1" applyBorder="1" applyAlignment="1">
      <alignment horizontal="center" vertical="top" wrapText="1"/>
    </xf>
    <xf numFmtId="0" fontId="22" fillId="0" borderId="0" xfId="0" applyFont="1" applyAlignment="1">
      <alignment vertical="center"/>
    </xf>
    <xf numFmtId="0" fontId="19" fillId="4" borderId="24" xfId="0" applyFont="1" applyFill="1" applyBorder="1" applyAlignment="1">
      <alignment horizontal="center" vertical="center" wrapText="1"/>
    </xf>
    <xf numFmtId="168" fontId="23" fillId="4" borderId="24" xfId="0" applyNumberFormat="1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top" wrapText="1"/>
    </xf>
    <xf numFmtId="0" fontId="24" fillId="4" borderId="28" xfId="0" applyFont="1" applyFill="1" applyBorder="1" applyAlignment="1">
      <alignment horizontal="center" vertical="center" wrapText="1"/>
    </xf>
    <xf numFmtId="14" fontId="25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/>
    <xf numFmtId="0" fontId="5" fillId="3" borderId="8" xfId="0" applyFont="1" applyFill="1" applyBorder="1" applyAlignment="1">
      <alignment horizontal="right" vertical="center"/>
    </xf>
    <xf numFmtId="0" fontId="2" fillId="0" borderId="9" xfId="0" applyFont="1" applyBorder="1"/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2" fillId="0" borderId="16" xfId="0" applyFont="1" applyBorder="1"/>
    <xf numFmtId="0" fontId="2" fillId="0" borderId="17" xfId="0" applyFont="1" applyBorder="1"/>
    <xf numFmtId="0" fontId="14" fillId="2" borderId="18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2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28575</xdr:rowOff>
    </xdr:from>
    <xdr:ext cx="1152525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28575</xdr:rowOff>
    </xdr:from>
    <xdr:ext cx="1171575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t_4ukBc86kLwusPrEc0RKYDT6GzYDv3S?usp=sharing" TargetMode="External"/><Relationship Id="rId13" Type="http://schemas.openxmlformats.org/officeDocument/2006/relationships/hyperlink" Target="https://drive.google.com/drive/folders/1t_4ukBc86kLwusPrEc0RKYDT6GzYDv3S?usp=sharing" TargetMode="External"/><Relationship Id="rId18" Type="http://schemas.openxmlformats.org/officeDocument/2006/relationships/hyperlink" Target="https://drive.google.com/drive/folders/1t_4ukBc86kLwusPrEc0RKYDT6GzYDv3S?usp=sharing" TargetMode="External"/><Relationship Id="rId26" Type="http://schemas.openxmlformats.org/officeDocument/2006/relationships/hyperlink" Target="https://drive.google.com/drive/folders/1t_4ukBc86kLwusPrEc0RKYDT6GzYDv3S?usp=sharing" TargetMode="External"/><Relationship Id="rId3" Type="http://schemas.openxmlformats.org/officeDocument/2006/relationships/hyperlink" Target="https://drive.google.com/drive/folders/1SN3__wF4CPYjVlV3Fq7RMlDuNNuFhxAa?usp=sharing" TargetMode="External"/><Relationship Id="rId21" Type="http://schemas.openxmlformats.org/officeDocument/2006/relationships/hyperlink" Target="https://drive.google.com/drive/folders/1t_4ukBc86kLwusPrEc0RKYDT6GzYDv3S?usp=sharing" TargetMode="External"/><Relationship Id="rId7" Type="http://schemas.openxmlformats.org/officeDocument/2006/relationships/hyperlink" Target="https://drive.google.com/drive/folders/1t_4ukBc86kLwusPrEc0RKYDT6GzYDv3S?usp=sharing" TargetMode="External"/><Relationship Id="rId12" Type="http://schemas.openxmlformats.org/officeDocument/2006/relationships/hyperlink" Target="https://drive.google.com/drive/folders/1t_4ukBc86kLwusPrEc0RKYDT6GzYDv3S?usp=sharing" TargetMode="External"/><Relationship Id="rId17" Type="http://schemas.openxmlformats.org/officeDocument/2006/relationships/hyperlink" Target="https://drive.google.com/drive/folders/1t_4ukBc86kLwusPrEc0RKYDT6GzYDv3S?usp=sharing" TargetMode="External"/><Relationship Id="rId25" Type="http://schemas.openxmlformats.org/officeDocument/2006/relationships/hyperlink" Target="https://drive.google.com/drive/folders/1t_4ukBc86kLwusPrEc0RKYDT6GzYDv3S?usp=sharing" TargetMode="External"/><Relationship Id="rId2" Type="http://schemas.openxmlformats.org/officeDocument/2006/relationships/hyperlink" Target="https://drive.google.com/drive/folders/17uwVT4TM-cDTqEsM0mkLSkdatxOj0b-v?usp=sharing" TargetMode="External"/><Relationship Id="rId16" Type="http://schemas.openxmlformats.org/officeDocument/2006/relationships/hyperlink" Target="https://drive.google.com/drive/folders/1t_4ukBc86kLwusPrEc0RKYDT6GzYDv3S?usp=sharing" TargetMode="External"/><Relationship Id="rId20" Type="http://schemas.openxmlformats.org/officeDocument/2006/relationships/hyperlink" Target="https://drive.google.com/drive/folders/1t_4ukBc86kLwusPrEc0RKYDT6GzYDv3S?usp=sharing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drive.google.com/drive/folders/1EEO3xblLW70xt8H2EJ1ZkcAV-7yKIbm1?usp=sharing" TargetMode="External"/><Relationship Id="rId6" Type="http://schemas.openxmlformats.org/officeDocument/2006/relationships/hyperlink" Target="https://drive.google.com/drive/folders/1t_4ukBc86kLwusPrEc0RKYDT6GzYDv3S?usp=sharing" TargetMode="External"/><Relationship Id="rId11" Type="http://schemas.openxmlformats.org/officeDocument/2006/relationships/hyperlink" Target="https://drive.google.com/drive/folders/1t_4ukBc86kLwusPrEc0RKYDT6GzYDv3S?usp=sharing" TargetMode="External"/><Relationship Id="rId24" Type="http://schemas.openxmlformats.org/officeDocument/2006/relationships/hyperlink" Target="https://drive.google.com/drive/folders/1t_4ukBc86kLwusPrEc0RKYDT6GzYDv3S?usp=sharing" TargetMode="External"/><Relationship Id="rId5" Type="http://schemas.openxmlformats.org/officeDocument/2006/relationships/hyperlink" Target="https://drive.google.com/drive/folders/1hY7TVUMRCxQGPOGjzMG9Vdm4uwuT5_yi?usp=sharing" TargetMode="External"/><Relationship Id="rId15" Type="http://schemas.openxmlformats.org/officeDocument/2006/relationships/hyperlink" Target="https://drive.google.com/drive/folders/1t_4ukBc86kLwusPrEc0RKYDT6GzYDv3S?usp=sharing" TargetMode="External"/><Relationship Id="rId23" Type="http://schemas.openxmlformats.org/officeDocument/2006/relationships/hyperlink" Target="https://drive.google.com/drive/folders/1t_4ukBc86kLwusPrEc0RKYDT6GzYDv3S?usp=sharing" TargetMode="External"/><Relationship Id="rId28" Type="http://schemas.openxmlformats.org/officeDocument/2006/relationships/hyperlink" Target="https://drive.google.com/drive/folders/1t_4ukBc86kLwusPrEc0RKYDT6GzYDv3S?usp=sharing" TargetMode="External"/><Relationship Id="rId10" Type="http://schemas.openxmlformats.org/officeDocument/2006/relationships/hyperlink" Target="https://drive.google.com/drive/folders/1t_4ukBc86kLwusPrEc0RKYDT6GzYDv3S?usp=sharing" TargetMode="External"/><Relationship Id="rId19" Type="http://schemas.openxmlformats.org/officeDocument/2006/relationships/hyperlink" Target="https://drive.google.com/drive/folders/1t_4ukBc86kLwusPrEc0RKYDT6GzYDv3S?usp=sharing" TargetMode="External"/><Relationship Id="rId4" Type="http://schemas.openxmlformats.org/officeDocument/2006/relationships/hyperlink" Target="https://drive.google.com/drive/folders/1p2QjRcbQRrAmUbPDI5h9dxg7Ru6scegs?usp=sharing" TargetMode="External"/><Relationship Id="rId9" Type="http://schemas.openxmlformats.org/officeDocument/2006/relationships/hyperlink" Target="https://drive.google.com/drive/folders/1t_4ukBc86kLwusPrEc0RKYDT6GzYDv3S?usp=sharing" TargetMode="External"/><Relationship Id="rId14" Type="http://schemas.openxmlformats.org/officeDocument/2006/relationships/hyperlink" Target="https://drive.google.com/drive/folders/1t_4ukBc86kLwusPrEc0RKYDT6GzYDv3S?usp=sharing" TargetMode="External"/><Relationship Id="rId22" Type="http://schemas.openxmlformats.org/officeDocument/2006/relationships/hyperlink" Target="https://drive.google.com/drive/folders/1t_4ukBc86kLwusPrEc0RKYDT6GzYDv3S?usp=sharing" TargetMode="External"/><Relationship Id="rId27" Type="http://schemas.openxmlformats.org/officeDocument/2006/relationships/hyperlink" Target="https://drive.google.com/drive/folders/1t_4ukBc86kLwusPrEc0RKYDT6GzYDv3S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abSelected="1" workbookViewId="0">
      <pane ySplit="1" topLeftCell="A2" activePane="bottomLeft" state="frozen"/>
      <selection pane="bottomLeft" activeCell="B3" sqref="B3"/>
    </sheetView>
  </sheetViews>
  <sheetFormatPr defaultColWidth="14.44140625" defaultRowHeight="15" customHeight="1"/>
  <cols>
    <col min="1" max="1" width="10.6640625" customWidth="1"/>
    <col min="2" max="2" width="13.33203125" customWidth="1"/>
    <col min="3" max="3" width="97.33203125" customWidth="1"/>
    <col min="4" max="4" width="23.44140625" customWidth="1"/>
    <col min="5" max="5" width="10.109375" customWidth="1"/>
    <col min="6" max="6" width="29.5546875" customWidth="1"/>
    <col min="7" max="8" width="10.109375" customWidth="1"/>
    <col min="9" max="26" width="8.88671875" customWidth="1"/>
  </cols>
  <sheetData>
    <row r="1" spans="1:26" ht="39.75" customHeight="1">
      <c r="A1" s="129" t="s">
        <v>144</v>
      </c>
      <c r="B1" s="130"/>
      <c r="C1" s="130"/>
      <c r="D1" s="131"/>
      <c r="E1" s="75"/>
      <c r="F1" s="76"/>
      <c r="G1" s="77"/>
      <c r="H1" s="78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23.25" customHeight="1">
      <c r="A2" s="80" t="s">
        <v>145</v>
      </c>
      <c r="B2" s="81" t="s">
        <v>146</v>
      </c>
      <c r="C2" s="82" t="s">
        <v>147</v>
      </c>
      <c r="D2" s="82" t="s">
        <v>148</v>
      </c>
      <c r="E2" s="83" t="s">
        <v>149</v>
      </c>
      <c r="F2" s="84" t="s">
        <v>150</v>
      </c>
      <c r="G2" s="85" t="s">
        <v>151</v>
      </c>
      <c r="H2" s="86" t="s">
        <v>152</v>
      </c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23.25" customHeight="1">
      <c r="A3" s="87">
        <v>45293</v>
      </c>
      <c r="B3" s="88">
        <v>-137</v>
      </c>
      <c r="C3" s="89" t="s">
        <v>153</v>
      </c>
      <c r="D3" s="90" t="s">
        <v>154</v>
      </c>
      <c r="E3" s="90" t="s">
        <v>155</v>
      </c>
      <c r="F3" s="91" t="s">
        <v>156</v>
      </c>
      <c r="G3" s="92" t="s">
        <v>157</v>
      </c>
      <c r="H3" s="93" t="s">
        <v>158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6" ht="23.25" customHeight="1">
      <c r="A4" s="87">
        <v>45296</v>
      </c>
      <c r="B4" s="88">
        <v>-12500</v>
      </c>
      <c r="C4" s="89" t="s">
        <v>159</v>
      </c>
      <c r="D4" s="95" t="s">
        <v>160</v>
      </c>
      <c r="E4" s="90" t="s">
        <v>155</v>
      </c>
      <c r="F4" s="91" t="s">
        <v>156</v>
      </c>
      <c r="G4" s="92" t="s">
        <v>161</v>
      </c>
      <c r="H4" s="93" t="s">
        <v>162</v>
      </c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ht="23.25" customHeight="1">
      <c r="A5" s="87">
        <v>45296</v>
      </c>
      <c r="B5" s="96">
        <v>0.33</v>
      </c>
      <c r="C5" s="89" t="s">
        <v>163</v>
      </c>
      <c r="D5" s="95" t="s">
        <v>164</v>
      </c>
      <c r="E5" s="90" t="s">
        <v>155</v>
      </c>
      <c r="F5" s="91"/>
      <c r="G5" s="92" t="s">
        <v>165</v>
      </c>
      <c r="H5" s="97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23.25" customHeight="1">
      <c r="A6" s="87">
        <v>45301</v>
      </c>
      <c r="B6" s="88">
        <v>-1300</v>
      </c>
      <c r="C6" s="89" t="s">
        <v>166</v>
      </c>
      <c r="D6" s="95" t="s">
        <v>167</v>
      </c>
      <c r="E6" s="90" t="s">
        <v>155</v>
      </c>
      <c r="F6" s="91" t="s">
        <v>156</v>
      </c>
      <c r="G6" s="92" t="s">
        <v>157</v>
      </c>
      <c r="H6" s="93" t="s">
        <v>168</v>
      </c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ht="23.25" customHeight="1">
      <c r="A7" s="87">
        <v>45301</v>
      </c>
      <c r="B7" s="88">
        <v>-4800</v>
      </c>
      <c r="C7" s="89" t="s">
        <v>169</v>
      </c>
      <c r="D7" s="95" t="s">
        <v>170</v>
      </c>
      <c r="E7" s="90" t="s">
        <v>155</v>
      </c>
      <c r="F7" s="91" t="s">
        <v>156</v>
      </c>
      <c r="G7" s="92" t="s">
        <v>171</v>
      </c>
      <c r="H7" s="93" t="s">
        <v>172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23.25" customHeight="1">
      <c r="A8" s="87">
        <v>45301</v>
      </c>
      <c r="B8" s="88">
        <v>-3000</v>
      </c>
      <c r="C8" s="89" t="s">
        <v>173</v>
      </c>
      <c r="D8" s="95" t="s">
        <v>174</v>
      </c>
      <c r="E8" s="90" t="s">
        <v>155</v>
      </c>
      <c r="F8" s="91" t="s">
        <v>156</v>
      </c>
      <c r="G8" s="92" t="s">
        <v>175</v>
      </c>
      <c r="H8" s="93" t="s">
        <v>176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</row>
    <row r="9" spans="1:26" ht="23.25" customHeight="1">
      <c r="A9" s="87">
        <v>45301</v>
      </c>
      <c r="B9" s="96">
        <v>0.44</v>
      </c>
      <c r="C9" s="89" t="s">
        <v>163</v>
      </c>
      <c r="D9" s="95" t="s">
        <v>164</v>
      </c>
      <c r="E9" s="90" t="s">
        <v>155</v>
      </c>
      <c r="F9" s="91"/>
      <c r="G9" s="92" t="s">
        <v>165</v>
      </c>
      <c r="H9" s="97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spans="1:26" ht="23.25" customHeight="1">
      <c r="A10" s="87">
        <v>45306</v>
      </c>
      <c r="B10" s="88">
        <v>-2614.5</v>
      </c>
      <c r="C10" s="89" t="s">
        <v>177</v>
      </c>
      <c r="D10" s="95" t="s">
        <v>178</v>
      </c>
      <c r="E10" s="90" t="s">
        <v>155</v>
      </c>
      <c r="F10" s="91" t="s">
        <v>156</v>
      </c>
      <c r="G10" s="92" t="s">
        <v>179</v>
      </c>
      <c r="H10" s="93" t="s">
        <v>180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spans="1:26" ht="23.25" customHeight="1">
      <c r="A11" s="87">
        <v>45306</v>
      </c>
      <c r="B11" s="96">
        <v>0.2</v>
      </c>
      <c r="C11" s="89" t="s">
        <v>163</v>
      </c>
      <c r="D11" s="95" t="s">
        <v>164</v>
      </c>
      <c r="E11" s="90" t="s">
        <v>155</v>
      </c>
      <c r="F11" s="91"/>
      <c r="G11" s="92" t="s">
        <v>165</v>
      </c>
      <c r="H11" s="97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</row>
    <row r="12" spans="1:26" ht="23.25" customHeight="1">
      <c r="A12" s="87">
        <v>45313</v>
      </c>
      <c r="B12" s="96">
        <v>0.28000000000000003</v>
      </c>
      <c r="C12" s="89" t="s">
        <v>163</v>
      </c>
      <c r="D12" s="95" t="s">
        <v>164</v>
      </c>
      <c r="E12" s="90" t="s">
        <v>155</v>
      </c>
      <c r="F12" s="91"/>
      <c r="G12" s="92" t="s">
        <v>165</v>
      </c>
      <c r="H12" s="97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spans="1:26" ht="23.25" customHeight="1">
      <c r="A13" s="87">
        <v>45313</v>
      </c>
      <c r="B13" s="88">
        <v>-145.30000000000001</v>
      </c>
      <c r="C13" s="89" t="s">
        <v>181</v>
      </c>
      <c r="D13" s="95" t="s">
        <v>164</v>
      </c>
      <c r="E13" s="90" t="s">
        <v>155</v>
      </c>
      <c r="F13" s="91"/>
      <c r="G13" s="92" t="s">
        <v>182</v>
      </c>
      <c r="H13" s="97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</row>
    <row r="14" spans="1:26" ht="23.25" customHeight="1">
      <c r="A14" s="87">
        <v>45313</v>
      </c>
      <c r="B14" s="88">
        <v>-145.30000000000001</v>
      </c>
      <c r="C14" s="89" t="s">
        <v>181</v>
      </c>
      <c r="D14" s="95" t="s">
        <v>164</v>
      </c>
      <c r="E14" s="90" t="s">
        <v>155</v>
      </c>
      <c r="F14" s="91"/>
      <c r="G14" s="92" t="s">
        <v>182</v>
      </c>
      <c r="H14" s="97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</row>
    <row r="15" spans="1:26" ht="23.25" customHeight="1">
      <c r="A15" s="87">
        <v>45313</v>
      </c>
      <c r="B15" s="88">
        <v>-145.30000000000001</v>
      </c>
      <c r="C15" s="89" t="s">
        <v>181</v>
      </c>
      <c r="D15" s="95" t="s">
        <v>164</v>
      </c>
      <c r="E15" s="90" t="s">
        <v>155</v>
      </c>
      <c r="F15" s="91"/>
      <c r="G15" s="92" t="s">
        <v>182</v>
      </c>
      <c r="H15" s="97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spans="1:26" ht="23.25" customHeight="1">
      <c r="A16" s="87">
        <v>45315</v>
      </c>
      <c r="B16" s="96">
        <v>284.37</v>
      </c>
      <c r="C16" s="89" t="s">
        <v>163</v>
      </c>
      <c r="D16" s="95" t="s">
        <v>164</v>
      </c>
      <c r="E16" s="90" t="s">
        <v>155</v>
      </c>
      <c r="F16" s="91"/>
      <c r="G16" s="92" t="s">
        <v>165</v>
      </c>
      <c r="H16" s="97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spans="1:26" ht="23.25" customHeight="1">
      <c r="A17" s="87">
        <v>45315</v>
      </c>
      <c r="B17" s="88">
        <v>-400000</v>
      </c>
      <c r="C17" s="89" t="s">
        <v>183</v>
      </c>
      <c r="D17" s="95" t="s">
        <v>164</v>
      </c>
      <c r="E17" s="90" t="s">
        <v>155</v>
      </c>
      <c r="F17" s="91"/>
      <c r="G17" s="92" t="s">
        <v>182</v>
      </c>
      <c r="H17" s="97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spans="1:26" ht="23.25" customHeight="1">
      <c r="A18" s="87">
        <v>45328</v>
      </c>
      <c r="B18" s="88">
        <v>-375.9</v>
      </c>
      <c r="C18" s="89" t="s">
        <v>184</v>
      </c>
      <c r="D18" s="95" t="s">
        <v>185</v>
      </c>
      <c r="E18" s="90" t="s">
        <v>155</v>
      </c>
      <c r="F18" s="98" t="s">
        <v>186</v>
      </c>
      <c r="G18" s="92" t="s">
        <v>157</v>
      </c>
      <c r="H18" s="93" t="s">
        <v>187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spans="1:26" ht="23.25" customHeight="1">
      <c r="A19" s="87">
        <v>45328</v>
      </c>
      <c r="B19" s="96">
        <v>0.38</v>
      </c>
      <c r="C19" s="89" t="s">
        <v>163</v>
      </c>
      <c r="D19" s="95" t="s">
        <v>164</v>
      </c>
      <c r="E19" s="90" t="s">
        <v>155</v>
      </c>
      <c r="F19" s="98"/>
      <c r="G19" s="92" t="s">
        <v>165</v>
      </c>
      <c r="H19" s="97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spans="1:26" ht="23.25" customHeight="1">
      <c r="A20" s="87">
        <v>45336</v>
      </c>
      <c r="B20" s="88">
        <v>-12500</v>
      </c>
      <c r="C20" s="89" t="s">
        <v>159</v>
      </c>
      <c r="D20" s="95" t="s">
        <v>160</v>
      </c>
      <c r="E20" s="90" t="s">
        <v>155</v>
      </c>
      <c r="F20" s="98" t="s">
        <v>186</v>
      </c>
      <c r="G20" s="92" t="s">
        <v>161</v>
      </c>
      <c r="H20" s="93" t="s">
        <v>162</v>
      </c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spans="1:26" ht="23.25" customHeight="1">
      <c r="A21" s="87">
        <v>45336</v>
      </c>
      <c r="B21" s="96">
        <v>14.27</v>
      </c>
      <c r="C21" s="89" t="s">
        <v>163</v>
      </c>
      <c r="D21" s="95" t="s">
        <v>164</v>
      </c>
      <c r="E21" s="90" t="s">
        <v>155</v>
      </c>
      <c r="F21" s="98"/>
      <c r="G21" s="92" t="s">
        <v>165</v>
      </c>
      <c r="H21" s="97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spans="1:26" ht="23.25" customHeight="1">
      <c r="A22" s="87">
        <v>45337</v>
      </c>
      <c r="B22" s="88">
        <v>-4800</v>
      </c>
      <c r="C22" s="89" t="s">
        <v>169</v>
      </c>
      <c r="D22" s="95" t="s">
        <v>170</v>
      </c>
      <c r="E22" s="90" t="s">
        <v>155</v>
      </c>
      <c r="F22" s="98" t="s">
        <v>186</v>
      </c>
      <c r="G22" s="92" t="s">
        <v>171</v>
      </c>
      <c r="H22" s="93" t="s">
        <v>172</v>
      </c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spans="1:26" ht="23.25" customHeight="1">
      <c r="A23" s="87">
        <v>45337</v>
      </c>
      <c r="B23" s="88">
        <v>-2040</v>
      </c>
      <c r="C23" s="89" t="s">
        <v>188</v>
      </c>
      <c r="D23" s="95" t="s">
        <v>189</v>
      </c>
      <c r="E23" s="90" t="s">
        <v>155</v>
      </c>
      <c r="F23" s="98" t="s">
        <v>186</v>
      </c>
      <c r="G23" s="92" t="s">
        <v>157</v>
      </c>
      <c r="H23" s="93" t="s">
        <v>190</v>
      </c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spans="1:26" ht="23.25" customHeight="1">
      <c r="A24" s="87">
        <v>45337</v>
      </c>
      <c r="B24" s="96">
        <v>8.16</v>
      </c>
      <c r="C24" s="89" t="s">
        <v>163</v>
      </c>
      <c r="D24" s="95" t="s">
        <v>164</v>
      </c>
      <c r="E24" s="90" t="s">
        <v>155</v>
      </c>
      <c r="F24" s="98"/>
      <c r="G24" s="92" t="s">
        <v>165</v>
      </c>
      <c r="H24" s="97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spans="1:26" ht="23.25" customHeight="1">
      <c r="A25" s="87">
        <v>45337</v>
      </c>
      <c r="B25" s="88">
        <v>-79.400000000000006</v>
      </c>
      <c r="C25" s="89" t="s">
        <v>191</v>
      </c>
      <c r="D25" s="95" t="s">
        <v>192</v>
      </c>
      <c r="E25" s="90" t="s">
        <v>155</v>
      </c>
      <c r="F25" s="98" t="s">
        <v>186</v>
      </c>
      <c r="G25" s="92" t="s">
        <v>193</v>
      </c>
      <c r="H25" s="93" t="s">
        <v>194</v>
      </c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spans="1:26" ht="23.25" customHeight="1">
      <c r="A26" s="87">
        <v>45337</v>
      </c>
      <c r="B26" s="88">
        <v>-25.61</v>
      </c>
      <c r="C26" s="89" t="s">
        <v>195</v>
      </c>
      <c r="D26" s="95" t="s">
        <v>192</v>
      </c>
      <c r="E26" s="90" t="s">
        <v>155</v>
      </c>
      <c r="F26" s="98" t="s">
        <v>186</v>
      </c>
      <c r="G26" s="92" t="s">
        <v>193</v>
      </c>
      <c r="H26" s="93" t="s">
        <v>194</v>
      </c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 spans="1:26" ht="23.25" customHeight="1">
      <c r="A27" s="87">
        <v>45338</v>
      </c>
      <c r="B27" s="88">
        <v>-2040</v>
      </c>
      <c r="C27" s="89" t="s">
        <v>188</v>
      </c>
      <c r="D27" s="95" t="s">
        <v>189</v>
      </c>
      <c r="E27" s="90" t="s">
        <v>155</v>
      </c>
      <c r="F27" s="98" t="s">
        <v>186</v>
      </c>
      <c r="G27" s="92" t="s">
        <v>157</v>
      </c>
      <c r="H27" s="93" t="s">
        <v>190</v>
      </c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</row>
    <row r="28" spans="1:26" ht="23.25" customHeight="1">
      <c r="A28" s="87">
        <v>45338</v>
      </c>
      <c r="B28" s="88">
        <v>-375.9</v>
      </c>
      <c r="C28" s="89" t="s">
        <v>184</v>
      </c>
      <c r="D28" s="95" t="s">
        <v>185</v>
      </c>
      <c r="E28" s="90" t="s">
        <v>155</v>
      </c>
      <c r="F28" s="98" t="s">
        <v>186</v>
      </c>
      <c r="G28" s="92" t="s">
        <v>157</v>
      </c>
      <c r="H28" s="93" t="s">
        <v>187</v>
      </c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</row>
    <row r="29" spans="1:26" ht="23.25" customHeight="1">
      <c r="A29" s="87">
        <v>45338</v>
      </c>
      <c r="B29" s="88">
        <v>-137</v>
      </c>
      <c r="C29" s="89" t="s">
        <v>153</v>
      </c>
      <c r="D29" s="95" t="s">
        <v>154</v>
      </c>
      <c r="E29" s="90" t="s">
        <v>155</v>
      </c>
      <c r="F29" s="98" t="s">
        <v>186</v>
      </c>
      <c r="G29" s="92" t="s">
        <v>157</v>
      </c>
      <c r="H29" s="93" t="s">
        <v>158</v>
      </c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</row>
    <row r="30" spans="1:26" ht="23.25" customHeight="1">
      <c r="A30" s="87">
        <v>45338</v>
      </c>
      <c r="B30" s="88">
        <v>-2000</v>
      </c>
      <c r="C30" s="89" t="s">
        <v>196</v>
      </c>
      <c r="D30" s="95" t="s">
        <v>197</v>
      </c>
      <c r="E30" s="90" t="s">
        <v>155</v>
      </c>
      <c r="F30" s="98" t="s">
        <v>186</v>
      </c>
      <c r="G30" s="92" t="s">
        <v>157</v>
      </c>
      <c r="H30" s="93" t="s">
        <v>198</v>
      </c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</row>
    <row r="31" spans="1:26" ht="23.25" customHeight="1">
      <c r="A31" s="87">
        <v>45338</v>
      </c>
      <c r="B31" s="88">
        <v>-1500</v>
      </c>
      <c r="C31" s="89" t="s">
        <v>199</v>
      </c>
      <c r="D31" s="95" t="s">
        <v>200</v>
      </c>
      <c r="E31" s="90" t="s">
        <v>155</v>
      </c>
      <c r="F31" s="98" t="s">
        <v>186</v>
      </c>
      <c r="G31" s="92" t="s">
        <v>193</v>
      </c>
      <c r="H31" s="93" t="s">
        <v>201</v>
      </c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</row>
    <row r="32" spans="1:26" ht="23.25" customHeight="1">
      <c r="A32" s="87">
        <v>45338</v>
      </c>
      <c r="B32" s="88">
        <v>-1300</v>
      </c>
      <c r="C32" s="89" t="s">
        <v>166</v>
      </c>
      <c r="D32" s="95" t="s">
        <v>167</v>
      </c>
      <c r="E32" s="90" t="s">
        <v>155</v>
      </c>
      <c r="F32" s="98" t="s">
        <v>186</v>
      </c>
      <c r="G32" s="92" t="s">
        <v>157</v>
      </c>
      <c r="H32" s="93" t="s">
        <v>168</v>
      </c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1:26" ht="23.25" customHeight="1">
      <c r="A33" s="87">
        <v>45338</v>
      </c>
      <c r="B33" s="88">
        <v>-2275.9299999999998</v>
      </c>
      <c r="C33" s="89" t="s">
        <v>202</v>
      </c>
      <c r="D33" s="95" t="s">
        <v>203</v>
      </c>
      <c r="E33" s="90" t="s">
        <v>155</v>
      </c>
      <c r="F33" s="98" t="s">
        <v>186</v>
      </c>
      <c r="G33" s="92" t="s">
        <v>193</v>
      </c>
      <c r="H33" s="93" t="s">
        <v>204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</row>
    <row r="34" spans="1:26" ht="23.25" customHeight="1">
      <c r="A34" s="87">
        <v>45338</v>
      </c>
      <c r="B34" s="88">
        <v>-1467.07</v>
      </c>
      <c r="C34" s="89" t="s">
        <v>205</v>
      </c>
      <c r="D34" s="95" t="s">
        <v>206</v>
      </c>
      <c r="E34" s="90" t="s">
        <v>155</v>
      </c>
      <c r="F34" s="98" t="s">
        <v>186</v>
      </c>
      <c r="G34" s="92" t="s">
        <v>193</v>
      </c>
      <c r="H34" s="93" t="s">
        <v>194</v>
      </c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</row>
    <row r="35" spans="1:26" ht="23.25" customHeight="1">
      <c r="A35" s="87">
        <v>45338</v>
      </c>
      <c r="B35" s="88">
        <v>-3170</v>
      </c>
      <c r="C35" s="89" t="s">
        <v>173</v>
      </c>
      <c r="D35" s="95" t="s">
        <v>174</v>
      </c>
      <c r="E35" s="90" t="s">
        <v>155</v>
      </c>
      <c r="F35" s="98" t="s">
        <v>186</v>
      </c>
      <c r="G35" s="92" t="s">
        <v>175</v>
      </c>
      <c r="H35" s="93" t="s">
        <v>176</v>
      </c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</row>
    <row r="36" spans="1:26" ht="23.25" customHeight="1">
      <c r="A36" s="87">
        <v>45338</v>
      </c>
      <c r="B36" s="96">
        <v>17.22</v>
      </c>
      <c r="C36" s="89" t="s">
        <v>163</v>
      </c>
      <c r="D36" s="95" t="s">
        <v>164</v>
      </c>
      <c r="E36" s="90" t="s">
        <v>155</v>
      </c>
      <c r="F36" s="98"/>
      <c r="G36" s="92" t="s">
        <v>165</v>
      </c>
      <c r="H36" s="97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spans="1:26" ht="23.25" customHeight="1">
      <c r="A37" s="87">
        <v>45341</v>
      </c>
      <c r="B37" s="88">
        <v>-2247.12</v>
      </c>
      <c r="C37" s="89" t="s">
        <v>207</v>
      </c>
      <c r="D37" s="95" t="s">
        <v>208</v>
      </c>
      <c r="E37" s="90" t="s">
        <v>155</v>
      </c>
      <c r="F37" s="98" t="s">
        <v>186</v>
      </c>
      <c r="G37" s="92" t="s">
        <v>179</v>
      </c>
      <c r="H37" s="93" t="s">
        <v>209</v>
      </c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spans="1:26" ht="23.25" customHeight="1">
      <c r="A38" s="87">
        <v>45341</v>
      </c>
      <c r="B38" s="88">
        <v>-1708.65</v>
      </c>
      <c r="C38" s="89" t="s">
        <v>210</v>
      </c>
      <c r="D38" s="95" t="s">
        <v>208</v>
      </c>
      <c r="E38" s="90" t="s">
        <v>155</v>
      </c>
      <c r="F38" s="98" t="s">
        <v>186</v>
      </c>
      <c r="G38" s="92" t="s">
        <v>179</v>
      </c>
      <c r="H38" s="93" t="s">
        <v>209</v>
      </c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spans="1:26" ht="23.25" customHeight="1">
      <c r="A39" s="87">
        <v>45341</v>
      </c>
      <c r="B39" s="88">
        <v>-1945.14</v>
      </c>
      <c r="C39" s="89" t="s">
        <v>211</v>
      </c>
      <c r="D39" s="95" t="s">
        <v>208</v>
      </c>
      <c r="E39" s="90" t="s">
        <v>155</v>
      </c>
      <c r="F39" s="98" t="s">
        <v>186</v>
      </c>
      <c r="G39" s="92" t="s">
        <v>179</v>
      </c>
      <c r="H39" s="93" t="s">
        <v>209</v>
      </c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</row>
    <row r="40" spans="1:26" ht="23.25" customHeight="1">
      <c r="A40" s="87">
        <v>45341</v>
      </c>
      <c r="B40" s="96">
        <v>7.31</v>
      </c>
      <c r="C40" s="89" t="s">
        <v>163</v>
      </c>
      <c r="D40" s="95" t="s">
        <v>164</v>
      </c>
      <c r="E40" s="90" t="s">
        <v>155</v>
      </c>
      <c r="F40" s="98"/>
      <c r="G40" s="92" t="s">
        <v>165</v>
      </c>
      <c r="H40" s="97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</row>
    <row r="41" spans="1:26" ht="23.25" customHeight="1">
      <c r="A41" s="87">
        <v>45342</v>
      </c>
      <c r="B41" s="88">
        <v>-1452.5</v>
      </c>
      <c r="C41" s="89" t="s">
        <v>212</v>
      </c>
      <c r="D41" s="95" t="s">
        <v>213</v>
      </c>
      <c r="E41" s="90" t="s">
        <v>155</v>
      </c>
      <c r="F41" s="98" t="s">
        <v>186</v>
      </c>
      <c r="G41" s="92" t="s">
        <v>214</v>
      </c>
      <c r="H41" s="93" t="s">
        <v>180</v>
      </c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</row>
    <row r="42" spans="1:26" ht="23.25" customHeight="1">
      <c r="A42" s="87">
        <v>45342</v>
      </c>
      <c r="B42" s="88">
        <v>-972</v>
      </c>
      <c r="C42" s="89" t="s">
        <v>215</v>
      </c>
      <c r="D42" s="95" t="s">
        <v>216</v>
      </c>
      <c r="E42" s="90" t="s">
        <v>155</v>
      </c>
      <c r="F42" s="98" t="s">
        <v>186</v>
      </c>
      <c r="G42" s="92" t="s">
        <v>179</v>
      </c>
      <c r="H42" s="93" t="s">
        <v>180</v>
      </c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</row>
    <row r="43" spans="1:26" ht="23.25" customHeight="1">
      <c r="A43" s="87">
        <v>45342</v>
      </c>
      <c r="B43" s="88">
        <v>-2033.5</v>
      </c>
      <c r="C43" s="89" t="s">
        <v>215</v>
      </c>
      <c r="D43" s="95" t="s">
        <v>217</v>
      </c>
      <c r="E43" s="90" t="s">
        <v>155</v>
      </c>
      <c r="F43" s="98" t="s">
        <v>186</v>
      </c>
      <c r="G43" s="92" t="s">
        <v>179</v>
      </c>
      <c r="H43" s="93" t="s">
        <v>180</v>
      </c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</row>
    <row r="44" spans="1:26" ht="23.25" customHeight="1">
      <c r="A44" s="87">
        <v>45342</v>
      </c>
      <c r="B44" s="88">
        <v>-2033.5</v>
      </c>
      <c r="C44" s="89" t="s">
        <v>215</v>
      </c>
      <c r="D44" s="95" t="s">
        <v>218</v>
      </c>
      <c r="E44" s="90" t="s">
        <v>155</v>
      </c>
      <c r="F44" s="98" t="s">
        <v>186</v>
      </c>
      <c r="G44" s="92" t="s">
        <v>179</v>
      </c>
      <c r="H44" s="93" t="s">
        <v>180</v>
      </c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1:26" ht="23.25" customHeight="1">
      <c r="A45" s="87">
        <v>45342</v>
      </c>
      <c r="B45" s="88">
        <v>-145.30000000000001</v>
      </c>
      <c r="C45" s="89" t="s">
        <v>219</v>
      </c>
      <c r="D45" s="95" t="s">
        <v>164</v>
      </c>
      <c r="E45" s="90" t="s">
        <v>155</v>
      </c>
      <c r="F45" s="98"/>
      <c r="G45" s="92" t="s">
        <v>182</v>
      </c>
      <c r="H45" s="97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</row>
    <row r="46" spans="1:26" ht="23.25" customHeight="1">
      <c r="A46" s="87">
        <v>45342</v>
      </c>
      <c r="B46" s="88">
        <v>-145.30000000000001</v>
      </c>
      <c r="C46" s="89" t="s">
        <v>219</v>
      </c>
      <c r="D46" s="95" t="s">
        <v>164</v>
      </c>
      <c r="E46" s="90" t="s">
        <v>155</v>
      </c>
      <c r="F46" s="98"/>
      <c r="G46" s="92" t="s">
        <v>182</v>
      </c>
      <c r="H46" s="97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spans="1:26" ht="23.25" customHeight="1">
      <c r="A47" s="87">
        <v>45342</v>
      </c>
      <c r="B47" s="88">
        <v>-145.30000000000001</v>
      </c>
      <c r="C47" s="89" t="s">
        <v>219</v>
      </c>
      <c r="D47" s="95" t="s">
        <v>164</v>
      </c>
      <c r="E47" s="90" t="s">
        <v>155</v>
      </c>
      <c r="F47" s="98"/>
      <c r="G47" s="92" t="s">
        <v>182</v>
      </c>
      <c r="H47" s="97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spans="1:26" ht="23.25" customHeight="1">
      <c r="A48" s="87">
        <v>45342</v>
      </c>
      <c r="B48" s="96">
        <v>8.81</v>
      </c>
      <c r="C48" s="89" t="s">
        <v>163</v>
      </c>
      <c r="D48" s="95" t="s">
        <v>164</v>
      </c>
      <c r="E48" s="90" t="s">
        <v>155</v>
      </c>
      <c r="F48" s="98"/>
      <c r="G48" s="92" t="s">
        <v>165</v>
      </c>
      <c r="H48" s="97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26" ht="23.25" customHeight="1">
      <c r="A49" s="87">
        <v>45343</v>
      </c>
      <c r="B49" s="88">
        <v>-2000</v>
      </c>
      <c r="C49" s="89" t="s">
        <v>196</v>
      </c>
      <c r="D49" s="95" t="s">
        <v>197</v>
      </c>
      <c r="E49" s="90" t="s">
        <v>155</v>
      </c>
      <c r="F49" s="98" t="s">
        <v>186</v>
      </c>
      <c r="G49" s="92" t="s">
        <v>157</v>
      </c>
      <c r="H49" s="93" t="s">
        <v>198</v>
      </c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26" ht="23.25" customHeight="1">
      <c r="A50" s="87">
        <v>45343</v>
      </c>
      <c r="B50" s="96">
        <v>2.61</v>
      </c>
      <c r="C50" s="89" t="s">
        <v>163</v>
      </c>
      <c r="D50" s="95" t="s">
        <v>164</v>
      </c>
      <c r="E50" s="90" t="s">
        <v>155</v>
      </c>
      <c r="F50" s="98"/>
      <c r="G50" s="92" t="s">
        <v>165</v>
      </c>
      <c r="H50" s="97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26" ht="23.25" customHeight="1">
      <c r="A51" s="87">
        <v>45348</v>
      </c>
      <c r="B51" s="88">
        <v>-2033.5</v>
      </c>
      <c r="C51" s="89" t="s">
        <v>220</v>
      </c>
      <c r="D51" s="95" t="s">
        <v>221</v>
      </c>
      <c r="E51" s="90" t="s">
        <v>155</v>
      </c>
      <c r="F51" s="98" t="s">
        <v>186</v>
      </c>
      <c r="G51" s="92" t="s">
        <v>171</v>
      </c>
      <c r="H51" s="93" t="s">
        <v>222</v>
      </c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26" ht="23.25" customHeight="1">
      <c r="A52" s="87">
        <v>45348</v>
      </c>
      <c r="B52" s="88">
        <v>-2033.5</v>
      </c>
      <c r="C52" s="89" t="s">
        <v>220</v>
      </c>
      <c r="D52" s="95" t="s">
        <v>223</v>
      </c>
      <c r="E52" s="90" t="s">
        <v>155</v>
      </c>
      <c r="F52" s="98" t="s">
        <v>186</v>
      </c>
      <c r="G52" s="92" t="s">
        <v>171</v>
      </c>
      <c r="H52" s="93" t="s">
        <v>222</v>
      </c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26" ht="23.25" customHeight="1">
      <c r="A53" s="87">
        <v>45348</v>
      </c>
      <c r="B53" s="96">
        <v>5.32</v>
      </c>
      <c r="C53" s="89" t="s">
        <v>163</v>
      </c>
      <c r="D53" s="95" t="s">
        <v>164</v>
      </c>
      <c r="E53" s="90" t="s">
        <v>155</v>
      </c>
      <c r="F53" s="98"/>
      <c r="G53" s="92" t="s">
        <v>165</v>
      </c>
      <c r="H53" s="97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</row>
    <row r="54" spans="1:26" ht="23.25" customHeight="1">
      <c r="A54" s="87">
        <v>45349</v>
      </c>
      <c r="B54" s="88">
        <v>-500</v>
      </c>
      <c r="C54" s="89" t="s">
        <v>224</v>
      </c>
      <c r="D54" s="95" t="s">
        <v>200</v>
      </c>
      <c r="E54" s="90" t="s">
        <v>155</v>
      </c>
      <c r="F54" s="98" t="s">
        <v>186</v>
      </c>
      <c r="G54" s="92" t="s">
        <v>193</v>
      </c>
      <c r="H54" s="93" t="s">
        <v>225</v>
      </c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</row>
    <row r="55" spans="1:26" ht="23.25" customHeight="1">
      <c r="A55" s="87">
        <v>45349</v>
      </c>
      <c r="B55" s="88">
        <v>-5410.31</v>
      </c>
      <c r="C55" s="89" t="s">
        <v>226</v>
      </c>
      <c r="D55" s="95" t="s">
        <v>178</v>
      </c>
      <c r="E55" s="90" t="s">
        <v>155</v>
      </c>
      <c r="F55" s="98" t="s">
        <v>186</v>
      </c>
      <c r="G55" s="92" t="s">
        <v>157</v>
      </c>
      <c r="H55" s="93" t="s">
        <v>227</v>
      </c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</row>
    <row r="56" spans="1:26" ht="23.25" customHeight="1">
      <c r="A56" s="87">
        <v>45349</v>
      </c>
      <c r="B56" s="88">
        <v>-1452.5</v>
      </c>
      <c r="C56" s="89" t="s">
        <v>228</v>
      </c>
      <c r="D56" s="95" t="s">
        <v>229</v>
      </c>
      <c r="E56" s="90" t="s">
        <v>155</v>
      </c>
      <c r="F56" s="98" t="s">
        <v>186</v>
      </c>
      <c r="G56" s="92" t="s">
        <v>230</v>
      </c>
      <c r="H56" s="93" t="s">
        <v>180</v>
      </c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</row>
    <row r="57" spans="1:26" ht="23.25" customHeight="1">
      <c r="A57" s="87">
        <v>45349</v>
      </c>
      <c r="B57" s="88">
        <v>-507</v>
      </c>
      <c r="C57" s="89" t="s">
        <v>231</v>
      </c>
      <c r="D57" s="95" t="s">
        <v>232</v>
      </c>
      <c r="E57" s="90" t="s">
        <v>155</v>
      </c>
      <c r="F57" s="98" t="s">
        <v>186</v>
      </c>
      <c r="G57" s="92" t="s">
        <v>161</v>
      </c>
      <c r="H57" s="93" t="s">
        <v>233</v>
      </c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</row>
    <row r="58" spans="1:26" ht="23.25" customHeight="1">
      <c r="A58" s="87">
        <v>45349</v>
      </c>
      <c r="B58" s="88">
        <v>-5195.09</v>
      </c>
      <c r="C58" s="89" t="s">
        <v>234</v>
      </c>
      <c r="D58" s="95" t="s">
        <v>208</v>
      </c>
      <c r="E58" s="90" t="s">
        <v>155</v>
      </c>
      <c r="F58" s="98" t="s">
        <v>186</v>
      </c>
      <c r="G58" s="92" t="s">
        <v>230</v>
      </c>
      <c r="H58" s="93" t="s">
        <v>235</v>
      </c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</row>
    <row r="59" spans="1:26" ht="23.25" customHeight="1">
      <c r="A59" s="87">
        <v>45349</v>
      </c>
      <c r="B59" s="88">
        <v>-372.44</v>
      </c>
      <c r="C59" s="89" t="s">
        <v>236</v>
      </c>
      <c r="D59" s="95" t="s">
        <v>237</v>
      </c>
      <c r="E59" s="90" t="s">
        <v>155</v>
      </c>
      <c r="F59" s="98" t="s">
        <v>186</v>
      </c>
      <c r="G59" s="92" t="s">
        <v>157</v>
      </c>
      <c r="H59" s="93" t="s">
        <v>190</v>
      </c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</row>
    <row r="60" spans="1:26" ht="23.25" customHeight="1">
      <c r="A60" s="87">
        <v>45349</v>
      </c>
      <c r="B60" s="88">
        <v>-368.72</v>
      </c>
      <c r="C60" s="89" t="s">
        <v>236</v>
      </c>
      <c r="D60" s="95" t="s">
        <v>237</v>
      </c>
      <c r="E60" s="90" t="s">
        <v>155</v>
      </c>
      <c r="F60" s="98" t="s">
        <v>186</v>
      </c>
      <c r="G60" s="92" t="s">
        <v>157</v>
      </c>
      <c r="H60" s="93" t="s">
        <v>190</v>
      </c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</row>
    <row r="61" spans="1:26" ht="23.25" customHeight="1">
      <c r="A61" s="87">
        <v>45349</v>
      </c>
      <c r="B61" s="88">
        <v>-3101.03</v>
      </c>
      <c r="C61" s="89" t="s">
        <v>238</v>
      </c>
      <c r="D61" s="95" t="s">
        <v>208</v>
      </c>
      <c r="E61" s="90" t="s">
        <v>155</v>
      </c>
      <c r="F61" s="98" t="s">
        <v>186</v>
      </c>
      <c r="G61" s="92" t="s">
        <v>214</v>
      </c>
      <c r="H61" s="93" t="s">
        <v>235</v>
      </c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</row>
    <row r="62" spans="1:26" ht="23.25" customHeight="1">
      <c r="A62" s="87">
        <v>45349</v>
      </c>
      <c r="B62" s="88">
        <v>-1260</v>
      </c>
      <c r="C62" s="89" t="s">
        <v>239</v>
      </c>
      <c r="D62" s="95" t="s">
        <v>178</v>
      </c>
      <c r="E62" s="90" t="s">
        <v>155</v>
      </c>
      <c r="F62" s="98" t="s">
        <v>186</v>
      </c>
      <c r="G62" s="92" t="s">
        <v>240</v>
      </c>
      <c r="H62" s="93" t="s">
        <v>241</v>
      </c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</row>
    <row r="63" spans="1:26" ht="23.25" customHeight="1">
      <c r="A63" s="87">
        <v>45349</v>
      </c>
      <c r="B63" s="88">
        <v>-1500</v>
      </c>
      <c r="C63" s="89" t="s">
        <v>199</v>
      </c>
      <c r="D63" s="95" t="s">
        <v>200</v>
      </c>
      <c r="E63" s="90" t="s">
        <v>155</v>
      </c>
      <c r="F63" s="98" t="s">
        <v>186</v>
      </c>
      <c r="G63" s="92" t="s">
        <v>193</v>
      </c>
      <c r="H63" s="93" t="s">
        <v>201</v>
      </c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</row>
    <row r="64" spans="1:26" ht="23.25" customHeight="1">
      <c r="A64" s="87">
        <v>45349</v>
      </c>
      <c r="B64" s="88">
        <v>-1467.07</v>
      </c>
      <c r="C64" s="89" t="s">
        <v>242</v>
      </c>
      <c r="D64" s="95" t="s">
        <v>206</v>
      </c>
      <c r="E64" s="90" t="s">
        <v>155</v>
      </c>
      <c r="F64" s="98" t="s">
        <v>186</v>
      </c>
      <c r="G64" s="92" t="s">
        <v>193</v>
      </c>
      <c r="H64" s="93" t="s">
        <v>194</v>
      </c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</row>
    <row r="65" spans="1:26" ht="23.25" customHeight="1">
      <c r="A65" s="87">
        <v>45349</v>
      </c>
      <c r="B65" s="96">
        <v>27.71</v>
      </c>
      <c r="C65" s="89" t="s">
        <v>163</v>
      </c>
      <c r="D65" s="95" t="s">
        <v>164</v>
      </c>
      <c r="E65" s="90" t="s">
        <v>155</v>
      </c>
      <c r="F65" s="98"/>
      <c r="G65" s="92" t="s">
        <v>165</v>
      </c>
      <c r="H65" s="97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</row>
    <row r="66" spans="1:26" ht="23.25" customHeight="1">
      <c r="A66" s="87">
        <v>45355</v>
      </c>
      <c r="B66" s="96">
        <v>40000.15</v>
      </c>
      <c r="C66" s="89" t="s">
        <v>243</v>
      </c>
      <c r="D66" s="95" t="s">
        <v>164</v>
      </c>
      <c r="E66" s="90" t="s">
        <v>155</v>
      </c>
      <c r="F66" s="98"/>
      <c r="G66" s="92" t="s">
        <v>244</v>
      </c>
      <c r="H66" s="97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</row>
    <row r="67" spans="1:26" ht="23.25" customHeight="1">
      <c r="A67" s="87">
        <v>45356</v>
      </c>
      <c r="B67" s="96">
        <v>2033.5</v>
      </c>
      <c r="C67" s="89" t="s">
        <v>245</v>
      </c>
      <c r="D67" s="95" t="s">
        <v>246</v>
      </c>
      <c r="E67" s="90" t="s">
        <v>155</v>
      </c>
      <c r="F67" s="98" t="s">
        <v>247</v>
      </c>
      <c r="G67" s="92" t="s">
        <v>171</v>
      </c>
      <c r="H67" s="93" t="s">
        <v>222</v>
      </c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</row>
    <row r="68" spans="1:26" ht="23.25" customHeight="1">
      <c r="A68" s="87">
        <v>45356</v>
      </c>
      <c r="B68" s="96">
        <v>2.2400000000000002</v>
      </c>
      <c r="C68" s="89" t="s">
        <v>163</v>
      </c>
      <c r="D68" s="95" t="s">
        <v>164</v>
      </c>
      <c r="E68" s="90" t="s">
        <v>155</v>
      </c>
      <c r="F68" s="98"/>
      <c r="G68" s="92" t="s">
        <v>165</v>
      </c>
      <c r="H68" s="97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</row>
    <row r="69" spans="1:26" ht="23.25" customHeight="1">
      <c r="A69" s="87">
        <v>45356</v>
      </c>
      <c r="B69" s="88">
        <v>-15500</v>
      </c>
      <c r="C69" s="89" t="s">
        <v>248</v>
      </c>
      <c r="D69" s="95" t="s">
        <v>249</v>
      </c>
      <c r="E69" s="90" t="s">
        <v>155</v>
      </c>
      <c r="F69" s="98" t="s">
        <v>247</v>
      </c>
      <c r="G69" s="92" t="s">
        <v>136</v>
      </c>
      <c r="H69" s="93" t="s">
        <v>250</v>
      </c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</row>
    <row r="70" spans="1:26" ht="23.25" customHeight="1">
      <c r="A70" s="87">
        <v>45356</v>
      </c>
      <c r="B70" s="88">
        <v>-2863.1</v>
      </c>
      <c r="C70" s="89" t="s">
        <v>251</v>
      </c>
      <c r="D70" s="95" t="s">
        <v>252</v>
      </c>
      <c r="E70" s="90" t="s">
        <v>155</v>
      </c>
      <c r="F70" s="98" t="s">
        <v>247</v>
      </c>
      <c r="G70" s="92" t="s">
        <v>253</v>
      </c>
      <c r="H70" s="93" t="s">
        <v>254</v>
      </c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</row>
    <row r="71" spans="1:26" ht="23.25" customHeight="1">
      <c r="A71" s="87">
        <v>45356</v>
      </c>
      <c r="B71" s="88">
        <v>-2595.6</v>
      </c>
      <c r="C71" s="89" t="s">
        <v>255</v>
      </c>
      <c r="D71" s="95" t="s">
        <v>256</v>
      </c>
      <c r="E71" s="90" t="s">
        <v>155</v>
      </c>
      <c r="F71" s="98" t="s">
        <v>247</v>
      </c>
      <c r="G71" s="92" t="s">
        <v>136</v>
      </c>
      <c r="H71" s="93" t="s">
        <v>257</v>
      </c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</row>
    <row r="72" spans="1:26" ht="23.25" customHeight="1">
      <c r="A72" s="87">
        <v>45356</v>
      </c>
      <c r="B72" s="88">
        <v>-2033.5</v>
      </c>
      <c r="C72" s="89" t="s">
        <v>258</v>
      </c>
      <c r="D72" s="95" t="s">
        <v>259</v>
      </c>
      <c r="E72" s="90" t="s">
        <v>155</v>
      </c>
      <c r="F72" s="98" t="s">
        <v>247</v>
      </c>
      <c r="G72" s="92" t="s">
        <v>171</v>
      </c>
      <c r="H72" s="93" t="s">
        <v>222</v>
      </c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</row>
    <row r="73" spans="1:26" ht="23.25" customHeight="1">
      <c r="A73" s="87">
        <v>45356</v>
      </c>
      <c r="B73" s="88">
        <v>-2033.5</v>
      </c>
      <c r="C73" s="89" t="s">
        <v>260</v>
      </c>
      <c r="D73" s="95" t="s">
        <v>221</v>
      </c>
      <c r="E73" s="90" t="s">
        <v>155</v>
      </c>
      <c r="F73" s="98" t="s">
        <v>247</v>
      </c>
      <c r="G73" s="92" t="s">
        <v>171</v>
      </c>
      <c r="H73" s="93" t="s">
        <v>222</v>
      </c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</row>
    <row r="74" spans="1:26" ht="23.25" customHeight="1">
      <c r="A74" s="87">
        <v>45356</v>
      </c>
      <c r="B74" s="88">
        <v>-2033.5</v>
      </c>
      <c r="C74" s="89" t="s">
        <v>258</v>
      </c>
      <c r="D74" s="95" t="s">
        <v>261</v>
      </c>
      <c r="E74" s="90" t="s">
        <v>155</v>
      </c>
      <c r="F74" s="98" t="s">
        <v>247</v>
      </c>
      <c r="G74" s="92" t="s">
        <v>171</v>
      </c>
      <c r="H74" s="93" t="s">
        <v>222</v>
      </c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</row>
    <row r="75" spans="1:26" ht="23.25" customHeight="1">
      <c r="A75" s="87">
        <v>45356</v>
      </c>
      <c r="B75" s="88">
        <v>-225</v>
      </c>
      <c r="C75" s="89" t="s">
        <v>262</v>
      </c>
      <c r="D75" s="95" t="s">
        <v>263</v>
      </c>
      <c r="E75" s="90" t="s">
        <v>155</v>
      </c>
      <c r="F75" s="98" t="s">
        <v>247</v>
      </c>
      <c r="G75" s="92" t="s">
        <v>240</v>
      </c>
      <c r="H75" s="93" t="s">
        <v>241</v>
      </c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</row>
    <row r="76" spans="1:26" ht="23.25" customHeight="1">
      <c r="A76" s="87">
        <v>45357</v>
      </c>
      <c r="B76" s="96">
        <v>20000.29</v>
      </c>
      <c r="C76" s="89" t="s">
        <v>243</v>
      </c>
      <c r="D76" s="95" t="s">
        <v>164</v>
      </c>
      <c r="E76" s="90" t="s">
        <v>155</v>
      </c>
      <c r="F76" s="98"/>
      <c r="G76" s="92" t="s">
        <v>244</v>
      </c>
      <c r="H76" s="97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</row>
    <row r="77" spans="1:26" ht="23.25" customHeight="1">
      <c r="A77" s="87">
        <v>45358</v>
      </c>
      <c r="B77" s="88">
        <v>-140.15</v>
      </c>
      <c r="C77" s="89" t="s">
        <v>153</v>
      </c>
      <c r="D77" s="95" t="s">
        <v>154</v>
      </c>
      <c r="E77" s="90" t="s">
        <v>155</v>
      </c>
      <c r="F77" s="98" t="s">
        <v>247</v>
      </c>
      <c r="G77" s="92" t="s">
        <v>157</v>
      </c>
      <c r="H77" s="93" t="s">
        <v>158</v>
      </c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</row>
    <row r="78" spans="1:26" ht="23.25" customHeight="1">
      <c r="A78" s="87">
        <v>45358</v>
      </c>
      <c r="B78" s="88">
        <v>-2175.8200000000002</v>
      </c>
      <c r="C78" s="89" t="s">
        <v>264</v>
      </c>
      <c r="D78" s="95" t="s">
        <v>192</v>
      </c>
      <c r="E78" s="90" t="s">
        <v>155</v>
      </c>
      <c r="F78" s="92"/>
      <c r="G78" s="92" t="s">
        <v>230</v>
      </c>
      <c r="H78" s="93" t="s">
        <v>265</v>
      </c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</row>
    <row r="79" spans="1:26" ht="23.25" customHeight="1">
      <c r="A79" s="87">
        <v>45358</v>
      </c>
      <c r="B79" s="88">
        <v>-701.88</v>
      </c>
      <c r="C79" s="89" t="s">
        <v>266</v>
      </c>
      <c r="D79" s="95" t="s">
        <v>192</v>
      </c>
      <c r="E79" s="90" t="s">
        <v>155</v>
      </c>
      <c r="F79" s="98" t="s">
        <v>247</v>
      </c>
      <c r="G79" s="92" t="s">
        <v>230</v>
      </c>
      <c r="H79" s="93" t="s">
        <v>265</v>
      </c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</row>
    <row r="80" spans="1:26" ht="23.25" customHeight="1">
      <c r="A80" s="87">
        <v>45358</v>
      </c>
      <c r="B80" s="96">
        <v>0.04</v>
      </c>
      <c r="C80" s="89" t="s">
        <v>163</v>
      </c>
      <c r="D80" s="95" t="s">
        <v>164</v>
      </c>
      <c r="E80" s="90" t="s">
        <v>155</v>
      </c>
      <c r="F80" s="98"/>
      <c r="G80" s="92" t="s">
        <v>165</v>
      </c>
      <c r="H80" s="97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</row>
    <row r="81" spans="1:26" ht="23.25" customHeight="1">
      <c r="A81" s="87">
        <v>45358</v>
      </c>
      <c r="B81" s="88">
        <v>-2816.27</v>
      </c>
      <c r="C81" s="89" t="s">
        <v>267</v>
      </c>
      <c r="D81" s="95" t="s">
        <v>208</v>
      </c>
      <c r="E81" s="90" t="s">
        <v>155</v>
      </c>
      <c r="F81" s="98" t="s">
        <v>247</v>
      </c>
      <c r="G81" s="92" t="s">
        <v>171</v>
      </c>
      <c r="H81" s="93" t="s">
        <v>268</v>
      </c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</row>
    <row r="82" spans="1:26" ht="23.25" customHeight="1">
      <c r="A82" s="87">
        <v>45358</v>
      </c>
      <c r="B82" s="88">
        <v>-2719.79</v>
      </c>
      <c r="C82" s="89" t="s">
        <v>269</v>
      </c>
      <c r="D82" s="95" t="s">
        <v>208</v>
      </c>
      <c r="E82" s="90" t="s">
        <v>155</v>
      </c>
      <c r="F82" s="98" t="s">
        <v>247</v>
      </c>
      <c r="G82" s="92" t="s">
        <v>136</v>
      </c>
      <c r="H82" s="93" t="s">
        <v>270</v>
      </c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</row>
    <row r="83" spans="1:26" ht="23.25" customHeight="1">
      <c r="A83" s="87">
        <v>45358</v>
      </c>
      <c r="B83" s="88">
        <v>-2220.39</v>
      </c>
      <c r="C83" s="89" t="s">
        <v>271</v>
      </c>
      <c r="D83" s="95" t="s">
        <v>208</v>
      </c>
      <c r="E83" s="90" t="s">
        <v>155</v>
      </c>
      <c r="F83" s="98" t="s">
        <v>247</v>
      </c>
      <c r="G83" s="92" t="s">
        <v>136</v>
      </c>
      <c r="H83" s="93" t="s">
        <v>272</v>
      </c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</row>
    <row r="84" spans="1:26" ht="23.25" customHeight="1">
      <c r="A84" s="87">
        <v>45358</v>
      </c>
      <c r="B84" s="88">
        <v>-1666.7</v>
      </c>
      <c r="C84" s="89" t="s">
        <v>273</v>
      </c>
      <c r="D84" s="95" t="s">
        <v>208</v>
      </c>
      <c r="E84" s="90" t="s">
        <v>155</v>
      </c>
      <c r="F84" s="98" t="s">
        <v>247</v>
      </c>
      <c r="G84" s="92" t="s">
        <v>136</v>
      </c>
      <c r="H84" s="93" t="s">
        <v>272</v>
      </c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</row>
    <row r="85" spans="1:26" ht="23.25" customHeight="1">
      <c r="A85" s="87">
        <v>45358</v>
      </c>
      <c r="B85" s="88">
        <v>-1666.7</v>
      </c>
      <c r="C85" s="89" t="s">
        <v>274</v>
      </c>
      <c r="D85" s="95" t="s">
        <v>208</v>
      </c>
      <c r="E85" s="90" t="s">
        <v>155</v>
      </c>
      <c r="F85" s="98" t="s">
        <v>247</v>
      </c>
      <c r="G85" s="92" t="s">
        <v>171</v>
      </c>
      <c r="H85" s="93" t="s">
        <v>268</v>
      </c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</row>
    <row r="86" spans="1:26" ht="23.25" customHeight="1">
      <c r="A86" s="87">
        <v>45358</v>
      </c>
      <c r="B86" s="88">
        <v>-12500</v>
      </c>
      <c r="C86" s="89" t="s">
        <v>159</v>
      </c>
      <c r="D86" s="95" t="s">
        <v>160</v>
      </c>
      <c r="E86" s="90" t="s">
        <v>155</v>
      </c>
      <c r="F86" s="98" t="s">
        <v>247</v>
      </c>
      <c r="G86" s="92" t="s">
        <v>161</v>
      </c>
      <c r="H86" s="93" t="s">
        <v>162</v>
      </c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</row>
    <row r="87" spans="1:26" ht="23.25" customHeight="1">
      <c r="A87" s="87">
        <v>45358</v>
      </c>
      <c r="B87" s="88">
        <v>-4800</v>
      </c>
      <c r="C87" s="89" t="s">
        <v>169</v>
      </c>
      <c r="D87" s="95" t="s">
        <v>170</v>
      </c>
      <c r="E87" s="90" t="s">
        <v>155</v>
      </c>
      <c r="F87" s="98" t="s">
        <v>247</v>
      </c>
      <c r="G87" s="92" t="s">
        <v>171</v>
      </c>
      <c r="H87" s="93" t="s">
        <v>172</v>
      </c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</row>
    <row r="88" spans="1:26" ht="23.25" customHeight="1">
      <c r="A88" s="87">
        <v>45358</v>
      </c>
      <c r="B88" s="88">
        <v>-2388</v>
      </c>
      <c r="C88" s="89" t="s">
        <v>275</v>
      </c>
      <c r="D88" s="95" t="s">
        <v>276</v>
      </c>
      <c r="E88" s="90" t="s">
        <v>155</v>
      </c>
      <c r="F88" s="98" t="s">
        <v>247</v>
      </c>
      <c r="G88" s="92" t="s">
        <v>161</v>
      </c>
      <c r="H88" s="93" t="s">
        <v>233</v>
      </c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26" ht="23.25" customHeight="1">
      <c r="A89" s="87">
        <v>45358</v>
      </c>
      <c r="B89" s="88">
        <v>-600</v>
      </c>
      <c r="C89" s="89" t="s">
        <v>277</v>
      </c>
      <c r="D89" s="95" t="s">
        <v>263</v>
      </c>
      <c r="E89" s="90" t="s">
        <v>155</v>
      </c>
      <c r="F89" s="98" t="s">
        <v>247</v>
      </c>
      <c r="G89" s="92" t="s">
        <v>240</v>
      </c>
      <c r="H89" s="93" t="s">
        <v>241</v>
      </c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26" ht="23.25" customHeight="1">
      <c r="A90" s="87">
        <v>45358</v>
      </c>
      <c r="B90" s="88">
        <v>-208</v>
      </c>
      <c r="C90" s="89" t="s">
        <v>278</v>
      </c>
      <c r="D90" s="95" t="s">
        <v>279</v>
      </c>
      <c r="E90" s="90" t="s">
        <v>155</v>
      </c>
      <c r="F90" s="98" t="s">
        <v>247</v>
      </c>
      <c r="G90" s="92" t="s">
        <v>161</v>
      </c>
      <c r="H90" s="93" t="s">
        <v>233</v>
      </c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26" ht="23.25" customHeight="1">
      <c r="A91" s="87">
        <v>45359</v>
      </c>
      <c r="B91" s="88">
        <v>-2033.5</v>
      </c>
      <c r="C91" s="89" t="s">
        <v>280</v>
      </c>
      <c r="D91" s="95" t="s">
        <v>281</v>
      </c>
      <c r="E91" s="90" t="s">
        <v>155</v>
      </c>
      <c r="F91" s="98" t="s">
        <v>247</v>
      </c>
      <c r="G91" s="92" t="s">
        <v>171</v>
      </c>
      <c r="H91" s="93" t="s">
        <v>222</v>
      </c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</row>
    <row r="92" spans="1:26" ht="23.25" customHeight="1">
      <c r="A92" s="87">
        <v>45359</v>
      </c>
      <c r="B92" s="88">
        <v>-1452.5</v>
      </c>
      <c r="C92" s="89" t="s">
        <v>280</v>
      </c>
      <c r="D92" s="95" t="s">
        <v>282</v>
      </c>
      <c r="E92" s="90" t="s">
        <v>155</v>
      </c>
      <c r="F92" s="98" t="s">
        <v>247</v>
      </c>
      <c r="G92" s="92" t="s">
        <v>171</v>
      </c>
      <c r="H92" s="93" t="s">
        <v>222</v>
      </c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</row>
    <row r="93" spans="1:26" ht="23.25" customHeight="1">
      <c r="A93" s="87">
        <v>45359</v>
      </c>
      <c r="B93" s="96">
        <v>20000.080000000002</v>
      </c>
      <c r="C93" s="89" t="s">
        <v>243</v>
      </c>
      <c r="D93" s="95" t="s">
        <v>164</v>
      </c>
      <c r="E93" s="90" t="s">
        <v>155</v>
      </c>
      <c r="F93" s="98"/>
      <c r="G93" s="92" t="s">
        <v>244</v>
      </c>
      <c r="H93" s="97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</row>
    <row r="94" spans="1:26" ht="23.25" customHeight="1">
      <c r="A94" s="87">
        <v>45362</v>
      </c>
      <c r="B94" s="96">
        <v>0.01</v>
      </c>
      <c r="C94" s="89" t="s">
        <v>163</v>
      </c>
      <c r="D94" s="95" t="s">
        <v>164</v>
      </c>
      <c r="E94" s="90" t="s">
        <v>155</v>
      </c>
      <c r="F94" s="98"/>
      <c r="G94" s="92" t="s">
        <v>165</v>
      </c>
      <c r="H94" s="97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</row>
    <row r="95" spans="1:26" ht="23.25" customHeight="1">
      <c r="A95" s="87">
        <v>45362</v>
      </c>
      <c r="B95" s="88">
        <v>-3170</v>
      </c>
      <c r="C95" s="89" t="s">
        <v>173</v>
      </c>
      <c r="D95" s="95" t="s">
        <v>174</v>
      </c>
      <c r="E95" s="90" t="s">
        <v>155</v>
      </c>
      <c r="F95" s="98" t="s">
        <v>247</v>
      </c>
      <c r="G95" s="92" t="s">
        <v>175</v>
      </c>
      <c r="H95" s="93" t="s">
        <v>176</v>
      </c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</row>
    <row r="96" spans="1:26" ht="23.25" customHeight="1">
      <c r="A96" s="87">
        <v>45362</v>
      </c>
      <c r="B96" s="88">
        <v>-2000</v>
      </c>
      <c r="C96" s="89" t="s">
        <v>196</v>
      </c>
      <c r="D96" s="95" t="s">
        <v>197</v>
      </c>
      <c r="E96" s="90" t="s">
        <v>155</v>
      </c>
      <c r="F96" s="98" t="s">
        <v>247</v>
      </c>
      <c r="G96" s="92" t="s">
        <v>157</v>
      </c>
      <c r="H96" s="93" t="s">
        <v>198</v>
      </c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</row>
    <row r="97" spans="1:26" ht="23.25" customHeight="1">
      <c r="A97" s="87">
        <v>45362</v>
      </c>
      <c r="B97" s="88">
        <v>-1670.78</v>
      </c>
      <c r="C97" s="89" t="s">
        <v>283</v>
      </c>
      <c r="D97" s="95" t="s">
        <v>208</v>
      </c>
      <c r="E97" s="90" t="s">
        <v>155</v>
      </c>
      <c r="F97" s="98" t="s">
        <v>247</v>
      </c>
      <c r="G97" s="92" t="s">
        <v>136</v>
      </c>
      <c r="H97" s="93" t="s">
        <v>284</v>
      </c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</row>
    <row r="98" spans="1:26" ht="23.25" customHeight="1">
      <c r="A98" s="87">
        <v>45362</v>
      </c>
      <c r="B98" s="88">
        <v>-1331.86</v>
      </c>
      <c r="C98" s="89" t="s">
        <v>285</v>
      </c>
      <c r="D98" s="95" t="s">
        <v>208</v>
      </c>
      <c r="E98" s="90" t="s">
        <v>155</v>
      </c>
      <c r="F98" s="98" t="s">
        <v>247</v>
      </c>
      <c r="G98" s="92" t="s">
        <v>136</v>
      </c>
      <c r="H98" s="93" t="s">
        <v>284</v>
      </c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</row>
    <row r="99" spans="1:26" ht="23.25" customHeight="1">
      <c r="A99" s="87">
        <v>45362</v>
      </c>
      <c r="B99" s="88">
        <v>-9625</v>
      </c>
      <c r="C99" s="89" t="s">
        <v>286</v>
      </c>
      <c r="D99" s="95" t="s">
        <v>287</v>
      </c>
      <c r="E99" s="90" t="s">
        <v>155</v>
      </c>
      <c r="F99" s="98" t="s">
        <v>247</v>
      </c>
      <c r="G99" s="92" t="s">
        <v>136</v>
      </c>
      <c r="H99" s="93" t="s">
        <v>250</v>
      </c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</row>
    <row r="100" spans="1:26" ht="23.25" customHeight="1">
      <c r="A100" s="87">
        <v>45362</v>
      </c>
      <c r="B100" s="88">
        <v>-2614.5</v>
      </c>
      <c r="C100" s="89" t="s">
        <v>288</v>
      </c>
      <c r="D100" s="95" t="s">
        <v>217</v>
      </c>
      <c r="E100" s="90" t="s">
        <v>155</v>
      </c>
      <c r="F100" s="98" t="s">
        <v>247</v>
      </c>
      <c r="G100" s="92" t="s">
        <v>136</v>
      </c>
      <c r="H100" s="93" t="s">
        <v>289</v>
      </c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</row>
    <row r="101" spans="1:26" ht="23.25" customHeight="1">
      <c r="A101" s="87">
        <v>45362</v>
      </c>
      <c r="B101" s="88">
        <v>-2614.5</v>
      </c>
      <c r="C101" s="89" t="s">
        <v>288</v>
      </c>
      <c r="D101" s="95" t="s">
        <v>290</v>
      </c>
      <c r="E101" s="90" t="s">
        <v>155</v>
      </c>
      <c r="F101" s="98" t="s">
        <v>247</v>
      </c>
      <c r="G101" s="92" t="s">
        <v>136</v>
      </c>
      <c r="H101" s="93" t="s">
        <v>291</v>
      </c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</row>
    <row r="102" spans="1:26" ht="23.25" customHeight="1">
      <c r="A102" s="87">
        <v>45362</v>
      </c>
      <c r="B102" s="88">
        <v>-2614.5</v>
      </c>
      <c r="C102" s="89" t="s">
        <v>288</v>
      </c>
      <c r="D102" s="95" t="s">
        <v>292</v>
      </c>
      <c r="E102" s="90" t="s">
        <v>155</v>
      </c>
      <c r="F102" s="98" t="s">
        <v>247</v>
      </c>
      <c r="G102" s="92" t="s">
        <v>171</v>
      </c>
      <c r="H102" s="93" t="s">
        <v>222</v>
      </c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</row>
    <row r="103" spans="1:26" ht="23.25" customHeight="1">
      <c r="A103" s="87">
        <v>45362</v>
      </c>
      <c r="B103" s="88">
        <v>-2614.5</v>
      </c>
      <c r="C103" s="89" t="s">
        <v>288</v>
      </c>
      <c r="D103" s="95" t="s">
        <v>223</v>
      </c>
      <c r="E103" s="90" t="s">
        <v>155</v>
      </c>
      <c r="F103" s="98" t="s">
        <v>247</v>
      </c>
      <c r="G103" s="92" t="s">
        <v>171</v>
      </c>
      <c r="H103" s="93" t="s">
        <v>222</v>
      </c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</row>
    <row r="104" spans="1:26" ht="23.25" customHeight="1">
      <c r="A104" s="87">
        <v>45362</v>
      </c>
      <c r="B104" s="88">
        <v>-2033.5</v>
      </c>
      <c r="C104" s="89" t="s">
        <v>288</v>
      </c>
      <c r="D104" s="95" t="s">
        <v>218</v>
      </c>
      <c r="E104" s="90" t="s">
        <v>155</v>
      </c>
      <c r="F104" s="98" t="s">
        <v>247</v>
      </c>
      <c r="G104" s="92" t="s">
        <v>136</v>
      </c>
      <c r="H104" s="93" t="s">
        <v>289</v>
      </c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</row>
    <row r="105" spans="1:26" ht="23.25" customHeight="1">
      <c r="A105" s="87">
        <v>45362</v>
      </c>
      <c r="B105" s="88">
        <v>-1452.5</v>
      </c>
      <c r="C105" s="89" t="s">
        <v>288</v>
      </c>
      <c r="D105" s="95" t="s">
        <v>293</v>
      </c>
      <c r="E105" s="90" t="s">
        <v>155</v>
      </c>
      <c r="F105" s="98" t="s">
        <v>247</v>
      </c>
      <c r="G105" s="92" t="s">
        <v>136</v>
      </c>
      <c r="H105" s="93" t="s">
        <v>257</v>
      </c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</row>
    <row r="106" spans="1:26" ht="23.25" customHeight="1">
      <c r="A106" s="87">
        <v>45362</v>
      </c>
      <c r="B106" s="88">
        <v>-1452.5</v>
      </c>
      <c r="C106" s="89" t="s">
        <v>288</v>
      </c>
      <c r="D106" s="95" t="s">
        <v>294</v>
      </c>
      <c r="E106" s="90" t="s">
        <v>155</v>
      </c>
      <c r="F106" s="98" t="s">
        <v>247</v>
      </c>
      <c r="G106" s="92" t="s">
        <v>136</v>
      </c>
      <c r="H106" s="93" t="s">
        <v>257</v>
      </c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</row>
    <row r="107" spans="1:26" ht="23.25" customHeight="1">
      <c r="A107" s="87">
        <v>45362</v>
      </c>
      <c r="B107" s="88">
        <v>-1283.1099999999999</v>
      </c>
      <c r="C107" s="89" t="s">
        <v>288</v>
      </c>
      <c r="D107" s="95" t="s">
        <v>216</v>
      </c>
      <c r="E107" s="90" t="s">
        <v>155</v>
      </c>
      <c r="F107" s="98" t="s">
        <v>247</v>
      </c>
      <c r="G107" s="92" t="s">
        <v>136</v>
      </c>
      <c r="H107" s="93" t="s">
        <v>291</v>
      </c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</row>
    <row r="108" spans="1:26" ht="23.25" customHeight="1">
      <c r="A108" s="87">
        <v>45362</v>
      </c>
      <c r="B108" s="88">
        <v>-871.5</v>
      </c>
      <c r="C108" s="89" t="s">
        <v>288</v>
      </c>
      <c r="D108" s="95" t="s">
        <v>295</v>
      </c>
      <c r="E108" s="90" t="s">
        <v>155</v>
      </c>
      <c r="F108" s="98" t="s">
        <v>247</v>
      </c>
      <c r="G108" s="92" t="s">
        <v>136</v>
      </c>
      <c r="H108" s="93" t="s">
        <v>257</v>
      </c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</row>
    <row r="109" spans="1:26" ht="23.25" customHeight="1">
      <c r="A109" s="87">
        <v>45362</v>
      </c>
      <c r="B109" s="88">
        <v>-871.5</v>
      </c>
      <c r="C109" s="89" t="s">
        <v>288</v>
      </c>
      <c r="D109" s="95" t="s">
        <v>296</v>
      </c>
      <c r="E109" s="90" t="s">
        <v>155</v>
      </c>
      <c r="F109" s="98" t="s">
        <v>247</v>
      </c>
      <c r="G109" s="92" t="s">
        <v>136</v>
      </c>
      <c r="H109" s="93" t="s">
        <v>257</v>
      </c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</row>
    <row r="110" spans="1:26" ht="23.25" customHeight="1">
      <c r="A110" s="87">
        <v>45362</v>
      </c>
      <c r="B110" s="96">
        <v>30000.71</v>
      </c>
      <c r="C110" s="89" t="s">
        <v>243</v>
      </c>
      <c r="D110" s="95" t="s">
        <v>164</v>
      </c>
      <c r="E110" s="90" t="s">
        <v>155</v>
      </c>
      <c r="F110" s="98"/>
      <c r="G110" s="92" t="s">
        <v>244</v>
      </c>
      <c r="H110" s="97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</row>
    <row r="111" spans="1:26" ht="23.25" customHeight="1">
      <c r="A111" s="87">
        <v>45364</v>
      </c>
      <c r="B111" s="88">
        <v>-1300</v>
      </c>
      <c r="C111" s="89" t="s">
        <v>166</v>
      </c>
      <c r="D111" s="95" t="s">
        <v>167</v>
      </c>
      <c r="E111" s="90" t="s">
        <v>155</v>
      </c>
      <c r="F111" s="98" t="s">
        <v>247</v>
      </c>
      <c r="G111" s="92" t="s">
        <v>157</v>
      </c>
      <c r="H111" s="93" t="s">
        <v>168</v>
      </c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</row>
    <row r="112" spans="1:26" ht="23.25" customHeight="1">
      <c r="A112" s="87">
        <v>45364</v>
      </c>
      <c r="B112" s="88">
        <v>-900</v>
      </c>
      <c r="C112" s="89" t="s">
        <v>297</v>
      </c>
      <c r="D112" s="95" t="s">
        <v>290</v>
      </c>
      <c r="E112" s="90" t="s">
        <v>155</v>
      </c>
      <c r="F112" s="98" t="s">
        <v>247</v>
      </c>
      <c r="G112" s="92" t="s">
        <v>136</v>
      </c>
      <c r="H112" s="93" t="s">
        <v>270</v>
      </c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</row>
    <row r="113" spans="1:26" ht="23.25" customHeight="1">
      <c r="A113" s="87">
        <v>45364</v>
      </c>
      <c r="B113" s="88">
        <v>-871.5</v>
      </c>
      <c r="C113" s="89" t="s">
        <v>288</v>
      </c>
      <c r="D113" s="95" t="s">
        <v>298</v>
      </c>
      <c r="E113" s="90" t="s">
        <v>155</v>
      </c>
      <c r="F113" s="98" t="s">
        <v>247</v>
      </c>
      <c r="G113" s="92" t="s">
        <v>136</v>
      </c>
      <c r="H113" s="93" t="s">
        <v>257</v>
      </c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</row>
    <row r="114" spans="1:26" ht="23.25" customHeight="1">
      <c r="A114" s="87">
        <v>45364</v>
      </c>
      <c r="B114" s="88">
        <v>-871.5</v>
      </c>
      <c r="C114" s="89" t="s">
        <v>299</v>
      </c>
      <c r="D114" s="95" t="s">
        <v>213</v>
      </c>
      <c r="E114" s="90" t="s">
        <v>155</v>
      </c>
      <c r="F114" s="98" t="s">
        <v>247</v>
      </c>
      <c r="G114" s="92" t="s">
        <v>300</v>
      </c>
      <c r="H114" s="93" t="s">
        <v>180</v>
      </c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</row>
    <row r="115" spans="1:26" ht="23.25" customHeight="1">
      <c r="A115" s="87">
        <v>45364</v>
      </c>
      <c r="B115" s="88">
        <v>-617.4</v>
      </c>
      <c r="C115" s="89" t="s">
        <v>301</v>
      </c>
      <c r="D115" s="95" t="s">
        <v>302</v>
      </c>
      <c r="E115" s="90" t="s">
        <v>155</v>
      </c>
      <c r="F115" s="98" t="s">
        <v>247</v>
      </c>
      <c r="G115" s="92" t="s">
        <v>136</v>
      </c>
      <c r="H115" s="93" t="s">
        <v>257</v>
      </c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</row>
    <row r="116" spans="1:26" ht="23.25" customHeight="1">
      <c r="A116" s="87">
        <v>45364</v>
      </c>
      <c r="B116" s="96">
        <v>0.02</v>
      </c>
      <c r="C116" s="89" t="s">
        <v>163</v>
      </c>
      <c r="D116" s="95" t="s">
        <v>164</v>
      </c>
      <c r="E116" s="90" t="s">
        <v>155</v>
      </c>
      <c r="F116" s="98"/>
      <c r="G116" s="92" t="s">
        <v>165</v>
      </c>
      <c r="H116" s="97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</row>
    <row r="117" spans="1:26" ht="23.25" customHeight="1">
      <c r="A117" s="87">
        <v>45369</v>
      </c>
      <c r="B117" s="96">
        <v>20000.41</v>
      </c>
      <c r="C117" s="89" t="s">
        <v>243</v>
      </c>
      <c r="D117" s="95" t="s">
        <v>164</v>
      </c>
      <c r="E117" s="90" t="s">
        <v>155</v>
      </c>
      <c r="F117" s="98"/>
      <c r="G117" s="92" t="s">
        <v>244</v>
      </c>
      <c r="H117" s="97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</row>
    <row r="118" spans="1:26" ht="23.25" customHeight="1">
      <c r="A118" s="87">
        <v>45369</v>
      </c>
      <c r="B118" s="88">
        <v>-7838.5</v>
      </c>
      <c r="C118" s="89" t="s">
        <v>303</v>
      </c>
      <c r="D118" s="95" t="s">
        <v>304</v>
      </c>
      <c r="E118" s="90" t="s">
        <v>155</v>
      </c>
      <c r="F118" s="98" t="s">
        <v>247</v>
      </c>
      <c r="G118" s="92" t="s">
        <v>142</v>
      </c>
      <c r="H118" s="93" t="s">
        <v>141</v>
      </c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</row>
    <row r="119" spans="1:26" ht="23.25" customHeight="1">
      <c r="A119" s="87">
        <v>45369</v>
      </c>
      <c r="B119" s="88">
        <v>-3029.66</v>
      </c>
      <c r="C119" s="89" t="s">
        <v>305</v>
      </c>
      <c r="D119" s="95" t="s">
        <v>208</v>
      </c>
      <c r="E119" s="90" t="s">
        <v>155</v>
      </c>
      <c r="F119" s="98" t="s">
        <v>247</v>
      </c>
      <c r="G119" s="92" t="s">
        <v>136</v>
      </c>
      <c r="H119" s="93" t="s">
        <v>284</v>
      </c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</row>
    <row r="120" spans="1:26" ht="23.25" customHeight="1">
      <c r="A120" s="87">
        <v>45369</v>
      </c>
      <c r="B120" s="88">
        <v>-1938.9</v>
      </c>
      <c r="C120" s="89" t="s">
        <v>306</v>
      </c>
      <c r="D120" s="95" t="s">
        <v>252</v>
      </c>
      <c r="E120" s="90" t="s">
        <v>155</v>
      </c>
      <c r="F120" s="98" t="s">
        <v>247</v>
      </c>
      <c r="G120" s="92" t="s">
        <v>253</v>
      </c>
      <c r="H120" s="93" t="s">
        <v>254</v>
      </c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</row>
    <row r="121" spans="1:26" ht="23.25" customHeight="1">
      <c r="A121" s="87">
        <v>45369</v>
      </c>
      <c r="B121" s="88">
        <v>-79.88</v>
      </c>
      <c r="C121" s="89" t="s">
        <v>307</v>
      </c>
      <c r="D121" s="95" t="s">
        <v>192</v>
      </c>
      <c r="E121" s="90" t="s">
        <v>155</v>
      </c>
      <c r="F121" s="98" t="s">
        <v>247</v>
      </c>
      <c r="G121" s="92" t="s">
        <v>193</v>
      </c>
      <c r="H121" s="93" t="s">
        <v>194</v>
      </c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</row>
    <row r="122" spans="1:26" ht="23.25" customHeight="1">
      <c r="A122" s="87">
        <v>45369</v>
      </c>
      <c r="B122" s="88">
        <v>-25.76</v>
      </c>
      <c r="C122" s="89" t="s">
        <v>308</v>
      </c>
      <c r="D122" s="95" t="s">
        <v>192</v>
      </c>
      <c r="E122" s="90" t="s">
        <v>155</v>
      </c>
      <c r="F122" s="98" t="s">
        <v>247</v>
      </c>
      <c r="G122" s="92" t="s">
        <v>193</v>
      </c>
      <c r="H122" s="93" t="s">
        <v>194</v>
      </c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</row>
    <row r="123" spans="1:26" ht="23.25" customHeight="1">
      <c r="A123" s="87">
        <v>45371</v>
      </c>
      <c r="B123" s="88">
        <v>-900</v>
      </c>
      <c r="C123" s="89" t="s">
        <v>309</v>
      </c>
      <c r="D123" s="95" t="s">
        <v>232</v>
      </c>
      <c r="E123" s="90" t="s">
        <v>155</v>
      </c>
      <c r="F123" s="98" t="s">
        <v>247</v>
      </c>
      <c r="G123" s="92" t="s">
        <v>161</v>
      </c>
      <c r="H123" s="93" t="s">
        <v>233</v>
      </c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</row>
    <row r="124" spans="1:26" ht="23.25" customHeight="1">
      <c r="A124" s="87">
        <v>45371</v>
      </c>
      <c r="B124" s="88">
        <v>-140.49</v>
      </c>
      <c r="C124" s="89" t="s">
        <v>310</v>
      </c>
      <c r="D124" s="95" t="s">
        <v>164</v>
      </c>
      <c r="E124" s="90" t="s">
        <v>155</v>
      </c>
      <c r="F124" s="98"/>
      <c r="G124" s="92" t="s">
        <v>182</v>
      </c>
      <c r="H124" s="97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</row>
    <row r="125" spans="1:26" ht="23.25" customHeight="1">
      <c r="A125" s="87">
        <v>45371</v>
      </c>
      <c r="B125" s="88">
        <v>-140.49</v>
      </c>
      <c r="C125" s="89" t="s">
        <v>310</v>
      </c>
      <c r="D125" s="95" t="s">
        <v>164</v>
      </c>
      <c r="E125" s="90" t="s">
        <v>155</v>
      </c>
      <c r="F125" s="98"/>
      <c r="G125" s="92" t="s">
        <v>182</v>
      </c>
      <c r="H125" s="97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</row>
    <row r="126" spans="1:26" ht="23.25" customHeight="1">
      <c r="A126" s="87">
        <v>45371</v>
      </c>
      <c r="B126" s="88">
        <v>-140.49</v>
      </c>
      <c r="C126" s="89" t="s">
        <v>310</v>
      </c>
      <c r="D126" s="95" t="s">
        <v>164</v>
      </c>
      <c r="E126" s="90" t="s">
        <v>155</v>
      </c>
      <c r="F126" s="98"/>
      <c r="G126" s="92" t="s">
        <v>182</v>
      </c>
      <c r="H126" s="97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</row>
    <row r="127" spans="1:26" ht="23.25" customHeight="1">
      <c r="A127" s="87">
        <v>45371</v>
      </c>
      <c r="B127" s="96">
        <v>0.16</v>
      </c>
      <c r="C127" s="89" t="s">
        <v>163</v>
      </c>
      <c r="D127" s="95" t="s">
        <v>164</v>
      </c>
      <c r="E127" s="90" t="s">
        <v>155</v>
      </c>
      <c r="F127" s="98"/>
      <c r="G127" s="92" t="s">
        <v>165</v>
      </c>
      <c r="H127" s="97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</row>
    <row r="128" spans="1:26" ht="23.25" customHeight="1">
      <c r="A128" s="87">
        <v>45371</v>
      </c>
      <c r="B128" s="88">
        <v>-5000</v>
      </c>
      <c r="C128" s="89" t="s">
        <v>311</v>
      </c>
      <c r="D128" s="95" t="s">
        <v>312</v>
      </c>
      <c r="E128" s="90" t="s">
        <v>155</v>
      </c>
      <c r="F128" s="98" t="s">
        <v>247</v>
      </c>
      <c r="G128" s="92" t="s">
        <v>136</v>
      </c>
      <c r="H128" s="93" t="s">
        <v>313</v>
      </c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</row>
    <row r="129" spans="1:26" ht="23.25" customHeight="1">
      <c r="A129" s="87">
        <v>45371</v>
      </c>
      <c r="B129" s="88">
        <v>-2500</v>
      </c>
      <c r="C129" s="89" t="s">
        <v>311</v>
      </c>
      <c r="D129" s="95" t="s">
        <v>314</v>
      </c>
      <c r="E129" s="90" t="s">
        <v>155</v>
      </c>
      <c r="F129" s="98" t="s">
        <v>247</v>
      </c>
      <c r="G129" s="92" t="s">
        <v>136</v>
      </c>
      <c r="H129" s="93" t="s">
        <v>315</v>
      </c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</row>
    <row r="130" spans="1:26" ht="23.25" customHeight="1">
      <c r="A130" s="87">
        <v>45371</v>
      </c>
      <c r="B130" s="88">
        <v>-871.5</v>
      </c>
      <c r="C130" s="89" t="s">
        <v>316</v>
      </c>
      <c r="D130" s="95" t="s">
        <v>317</v>
      </c>
      <c r="E130" s="90" t="s">
        <v>155</v>
      </c>
      <c r="F130" s="98" t="s">
        <v>247</v>
      </c>
      <c r="G130" s="92" t="s">
        <v>136</v>
      </c>
      <c r="H130" s="93" t="s">
        <v>257</v>
      </c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</row>
    <row r="131" spans="1:26" ht="23.25" customHeight="1">
      <c r="A131" s="87">
        <v>45371</v>
      </c>
      <c r="B131" s="88">
        <v>-462.1</v>
      </c>
      <c r="C131" s="89" t="s">
        <v>318</v>
      </c>
      <c r="D131" s="95" t="s">
        <v>252</v>
      </c>
      <c r="E131" s="90" t="s">
        <v>155</v>
      </c>
      <c r="F131" s="98" t="s">
        <v>247</v>
      </c>
      <c r="G131" s="92" t="s">
        <v>253</v>
      </c>
      <c r="H131" s="93" t="s">
        <v>254</v>
      </c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</row>
    <row r="132" spans="1:26" ht="23.25" customHeight="1">
      <c r="A132" s="87">
        <v>45371</v>
      </c>
      <c r="B132" s="88">
        <v>-72.69</v>
      </c>
      <c r="C132" s="89" t="s">
        <v>319</v>
      </c>
      <c r="D132" s="95" t="s">
        <v>192</v>
      </c>
      <c r="E132" s="90" t="s">
        <v>155</v>
      </c>
      <c r="F132" s="98" t="s">
        <v>247</v>
      </c>
      <c r="G132" s="92" t="s">
        <v>193</v>
      </c>
      <c r="H132" s="93" t="s">
        <v>194</v>
      </c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</row>
    <row r="133" spans="1:26" ht="23.25" customHeight="1">
      <c r="A133" s="87">
        <v>45371</v>
      </c>
      <c r="B133" s="88">
        <v>-23.45</v>
      </c>
      <c r="C133" s="89" t="s">
        <v>320</v>
      </c>
      <c r="D133" s="95" t="s">
        <v>192</v>
      </c>
      <c r="E133" s="90" t="s">
        <v>155</v>
      </c>
      <c r="F133" s="98" t="s">
        <v>247</v>
      </c>
      <c r="G133" s="92" t="s">
        <v>193</v>
      </c>
      <c r="H133" s="93" t="s">
        <v>194</v>
      </c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</row>
    <row r="134" spans="1:26" ht="23.25" customHeight="1">
      <c r="A134" s="87">
        <v>45372</v>
      </c>
      <c r="B134" s="88">
        <v>-2632.99</v>
      </c>
      <c r="C134" s="89" t="s">
        <v>321</v>
      </c>
      <c r="D134" s="95" t="s">
        <v>208</v>
      </c>
      <c r="E134" s="90" t="s">
        <v>155</v>
      </c>
      <c r="F134" s="98" t="s">
        <v>247</v>
      </c>
      <c r="G134" s="92" t="s">
        <v>300</v>
      </c>
      <c r="H134" s="93" t="s">
        <v>235</v>
      </c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</row>
    <row r="135" spans="1:26" ht="23.25" customHeight="1">
      <c r="A135" s="87">
        <v>45372</v>
      </c>
      <c r="B135" s="88">
        <v>-2421.06</v>
      </c>
      <c r="C135" s="89" t="s">
        <v>322</v>
      </c>
      <c r="D135" s="95" t="s">
        <v>208</v>
      </c>
      <c r="E135" s="90" t="s">
        <v>155</v>
      </c>
      <c r="F135" s="98" t="s">
        <v>247</v>
      </c>
      <c r="G135" s="92" t="s">
        <v>300</v>
      </c>
      <c r="H135" s="93" t="s">
        <v>235</v>
      </c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</row>
    <row r="136" spans="1:26" ht="23.25" customHeight="1">
      <c r="A136" s="87">
        <v>45372</v>
      </c>
      <c r="B136" s="96">
        <v>20000.55</v>
      </c>
      <c r="C136" s="89" t="s">
        <v>243</v>
      </c>
      <c r="D136" s="95" t="s">
        <v>164</v>
      </c>
      <c r="E136" s="90" t="s">
        <v>155</v>
      </c>
      <c r="F136" s="98"/>
      <c r="G136" s="92" t="s">
        <v>244</v>
      </c>
      <c r="H136" s="97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</row>
    <row r="137" spans="1:26" ht="23.25" customHeight="1">
      <c r="A137" s="87">
        <v>45376</v>
      </c>
      <c r="B137" s="96">
        <v>5000</v>
      </c>
      <c r="C137" s="89" t="s">
        <v>323</v>
      </c>
      <c r="D137" s="95" t="s">
        <v>324</v>
      </c>
      <c r="E137" s="90" t="s">
        <v>155</v>
      </c>
      <c r="F137" s="98"/>
      <c r="G137" s="92" t="s">
        <v>325</v>
      </c>
      <c r="H137" s="97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</row>
    <row r="138" spans="1:26" ht="23.25" customHeight="1">
      <c r="A138" s="87">
        <v>45376</v>
      </c>
      <c r="B138" s="88">
        <v>-3300</v>
      </c>
      <c r="C138" s="89" t="s">
        <v>326</v>
      </c>
      <c r="D138" s="95" t="s">
        <v>327</v>
      </c>
      <c r="E138" s="90" t="s">
        <v>155</v>
      </c>
      <c r="F138" s="98" t="s">
        <v>247</v>
      </c>
      <c r="G138" s="92" t="s">
        <v>328</v>
      </c>
      <c r="H138" s="93" t="s">
        <v>329</v>
      </c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</row>
    <row r="139" spans="1:26" ht="23.25" customHeight="1">
      <c r="A139" s="87">
        <v>45377</v>
      </c>
      <c r="B139" s="88">
        <v>-393.83</v>
      </c>
      <c r="C139" s="89" t="s">
        <v>184</v>
      </c>
      <c r="D139" s="95" t="s">
        <v>185</v>
      </c>
      <c r="E139" s="90" t="s">
        <v>155</v>
      </c>
      <c r="F139" s="98" t="s">
        <v>247</v>
      </c>
      <c r="G139" s="92" t="s">
        <v>157</v>
      </c>
      <c r="H139" s="93" t="s">
        <v>187</v>
      </c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</row>
    <row r="140" spans="1:26" ht="23.25" customHeight="1">
      <c r="A140" s="87">
        <v>45377</v>
      </c>
      <c r="B140" s="96">
        <v>0.04</v>
      </c>
      <c r="C140" s="89" t="s">
        <v>163</v>
      </c>
      <c r="D140" s="95" t="s">
        <v>164</v>
      </c>
      <c r="E140" s="90" t="s">
        <v>155</v>
      </c>
      <c r="F140" s="98"/>
      <c r="G140" s="92" t="s">
        <v>165</v>
      </c>
      <c r="H140" s="97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</row>
    <row r="141" spans="1:26" ht="23.25" customHeight="1">
      <c r="A141" s="87">
        <v>45377</v>
      </c>
      <c r="B141" s="88">
        <v>-5000</v>
      </c>
      <c r="C141" s="89" t="s">
        <v>330</v>
      </c>
      <c r="D141" s="95" t="s">
        <v>249</v>
      </c>
      <c r="E141" s="90" t="s">
        <v>155</v>
      </c>
      <c r="F141" s="98" t="s">
        <v>247</v>
      </c>
      <c r="G141" s="92" t="s">
        <v>136</v>
      </c>
      <c r="H141" s="93" t="s">
        <v>141</v>
      </c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</row>
    <row r="142" spans="1:26" ht="23.25" customHeight="1">
      <c r="A142" s="87">
        <v>45383</v>
      </c>
      <c r="B142" s="96">
        <v>180000.52</v>
      </c>
      <c r="C142" s="89" t="s">
        <v>243</v>
      </c>
      <c r="D142" s="95" t="s">
        <v>164</v>
      </c>
      <c r="E142" s="90" t="s">
        <v>155</v>
      </c>
      <c r="F142" s="98"/>
      <c r="G142" s="92" t="s">
        <v>244</v>
      </c>
      <c r="H142" s="97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</row>
    <row r="143" spans="1:26" ht="23.25" customHeight="1">
      <c r="A143" s="87">
        <v>45384</v>
      </c>
      <c r="B143" s="88">
        <v>-18770</v>
      </c>
      <c r="C143" s="89" t="s">
        <v>331</v>
      </c>
      <c r="D143" s="95" t="s">
        <v>332</v>
      </c>
      <c r="E143" s="90" t="s">
        <v>155</v>
      </c>
      <c r="F143" s="98" t="s">
        <v>333</v>
      </c>
      <c r="G143" s="92" t="s">
        <v>230</v>
      </c>
      <c r="H143" s="93" t="s">
        <v>265</v>
      </c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</row>
    <row r="144" spans="1:26" ht="23.25" customHeight="1">
      <c r="A144" s="87">
        <v>45384</v>
      </c>
      <c r="B144" s="96">
        <v>0.27</v>
      </c>
      <c r="C144" s="89" t="s">
        <v>163</v>
      </c>
      <c r="D144" s="95" t="s">
        <v>164</v>
      </c>
      <c r="E144" s="90" t="s">
        <v>155</v>
      </c>
      <c r="F144" s="98"/>
      <c r="G144" s="92" t="s">
        <v>165</v>
      </c>
      <c r="H144" s="97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</row>
    <row r="145" spans="1:26" ht="23.25" customHeight="1">
      <c r="A145" s="87">
        <v>45384</v>
      </c>
      <c r="B145" s="88">
        <v>-135.01</v>
      </c>
      <c r="C145" s="89" t="s">
        <v>334</v>
      </c>
      <c r="D145" s="95" t="s">
        <v>164</v>
      </c>
      <c r="E145" s="90" t="s">
        <v>155</v>
      </c>
      <c r="F145" s="98"/>
      <c r="G145" s="92" t="s">
        <v>335</v>
      </c>
      <c r="H145" s="97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</row>
    <row r="146" spans="1:26" ht="23.25" customHeight="1">
      <c r="A146" s="87">
        <v>45385</v>
      </c>
      <c r="B146" s="88">
        <v>-1467.07</v>
      </c>
      <c r="C146" s="89" t="s">
        <v>336</v>
      </c>
      <c r="D146" s="95" t="s">
        <v>206</v>
      </c>
      <c r="E146" s="90" t="s">
        <v>155</v>
      </c>
      <c r="F146" s="98" t="s">
        <v>333</v>
      </c>
      <c r="G146" s="92" t="s">
        <v>193</v>
      </c>
      <c r="H146" s="93" t="s">
        <v>194</v>
      </c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</row>
    <row r="147" spans="1:26" ht="23.25" customHeight="1">
      <c r="A147" s="87">
        <v>45385</v>
      </c>
      <c r="B147" s="88">
        <v>-1500</v>
      </c>
      <c r="C147" s="89" t="s">
        <v>199</v>
      </c>
      <c r="D147" s="95" t="s">
        <v>200</v>
      </c>
      <c r="E147" s="90" t="s">
        <v>155</v>
      </c>
      <c r="F147" s="98" t="s">
        <v>333</v>
      </c>
      <c r="G147" s="92" t="s">
        <v>193</v>
      </c>
      <c r="H147" s="93" t="s">
        <v>201</v>
      </c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</row>
    <row r="148" spans="1:26" ht="23.25" customHeight="1">
      <c r="A148" s="87">
        <v>45385</v>
      </c>
      <c r="B148" s="88">
        <v>-18733.5</v>
      </c>
      <c r="C148" s="89" t="s">
        <v>337</v>
      </c>
      <c r="D148" s="95" t="s">
        <v>338</v>
      </c>
      <c r="E148" s="90" t="s">
        <v>155</v>
      </c>
      <c r="F148" s="98" t="s">
        <v>333</v>
      </c>
      <c r="G148" s="92" t="s">
        <v>300</v>
      </c>
      <c r="H148" s="93" t="s">
        <v>339</v>
      </c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</row>
    <row r="149" spans="1:26" ht="23.25" customHeight="1">
      <c r="A149" s="87">
        <v>45385</v>
      </c>
      <c r="B149" s="88">
        <v>-18733.5</v>
      </c>
      <c r="C149" s="89" t="s">
        <v>337</v>
      </c>
      <c r="D149" s="95" t="s">
        <v>340</v>
      </c>
      <c r="E149" s="90" t="s">
        <v>155</v>
      </c>
      <c r="F149" s="98" t="s">
        <v>333</v>
      </c>
      <c r="G149" s="92" t="s">
        <v>300</v>
      </c>
      <c r="H149" s="93" t="s">
        <v>339</v>
      </c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</row>
    <row r="150" spans="1:26" ht="23.25" customHeight="1">
      <c r="A150" s="87">
        <v>45385</v>
      </c>
      <c r="B150" s="88">
        <v>-12500</v>
      </c>
      <c r="C150" s="89" t="s">
        <v>159</v>
      </c>
      <c r="D150" s="95" t="s">
        <v>160</v>
      </c>
      <c r="E150" s="90" t="s">
        <v>155</v>
      </c>
      <c r="F150" s="98" t="s">
        <v>333</v>
      </c>
      <c r="G150" s="92" t="s">
        <v>161</v>
      </c>
      <c r="H150" s="93" t="s">
        <v>162</v>
      </c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</row>
    <row r="151" spans="1:26" ht="23.25" customHeight="1">
      <c r="A151" s="87">
        <v>45385</v>
      </c>
      <c r="B151" s="88">
        <v>-18733.5</v>
      </c>
      <c r="C151" s="89" t="s">
        <v>337</v>
      </c>
      <c r="D151" s="95" t="s">
        <v>341</v>
      </c>
      <c r="E151" s="90" t="s">
        <v>155</v>
      </c>
      <c r="F151" s="98" t="s">
        <v>333</v>
      </c>
      <c r="G151" s="92" t="s">
        <v>300</v>
      </c>
      <c r="H151" s="93" t="s">
        <v>339</v>
      </c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</row>
    <row r="152" spans="1:26" ht="23.25" customHeight="1">
      <c r="A152" s="87">
        <v>45385</v>
      </c>
      <c r="B152" s="88">
        <v>-18733.5</v>
      </c>
      <c r="C152" s="89" t="s">
        <v>337</v>
      </c>
      <c r="D152" s="95" t="s">
        <v>178</v>
      </c>
      <c r="E152" s="90" t="s">
        <v>155</v>
      </c>
      <c r="F152" s="98" t="s">
        <v>333</v>
      </c>
      <c r="G152" s="92" t="s">
        <v>300</v>
      </c>
      <c r="H152" s="93" t="s">
        <v>339</v>
      </c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</row>
    <row r="153" spans="1:26" ht="23.25" customHeight="1">
      <c r="A153" s="87">
        <v>45385</v>
      </c>
      <c r="B153" s="88">
        <v>-18733.5</v>
      </c>
      <c r="C153" s="89" t="s">
        <v>337</v>
      </c>
      <c r="D153" s="95" t="s">
        <v>342</v>
      </c>
      <c r="E153" s="90" t="s">
        <v>155</v>
      </c>
      <c r="F153" s="98" t="s">
        <v>333</v>
      </c>
      <c r="G153" s="92" t="s">
        <v>300</v>
      </c>
      <c r="H153" s="93" t="s">
        <v>339</v>
      </c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</row>
    <row r="154" spans="1:26" ht="23.25" customHeight="1">
      <c r="A154" s="87">
        <v>45385</v>
      </c>
      <c r="B154" s="88">
        <v>-5000</v>
      </c>
      <c r="C154" s="89" t="s">
        <v>343</v>
      </c>
      <c r="D154" s="95" t="s">
        <v>249</v>
      </c>
      <c r="E154" s="90" t="s">
        <v>155</v>
      </c>
      <c r="F154" s="98" t="s">
        <v>333</v>
      </c>
      <c r="G154" s="92" t="s">
        <v>136</v>
      </c>
      <c r="H154" s="93" t="s">
        <v>250</v>
      </c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</row>
    <row r="155" spans="1:26" ht="23.25" customHeight="1">
      <c r="A155" s="87">
        <v>45385</v>
      </c>
      <c r="B155" s="88">
        <v>-18733.5</v>
      </c>
      <c r="C155" s="89" t="s">
        <v>337</v>
      </c>
      <c r="D155" s="95" t="s">
        <v>217</v>
      </c>
      <c r="E155" s="90" t="s">
        <v>155</v>
      </c>
      <c r="F155" s="98" t="s">
        <v>333</v>
      </c>
      <c r="G155" s="92" t="s">
        <v>300</v>
      </c>
      <c r="H155" s="93" t="s">
        <v>339</v>
      </c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</row>
    <row r="156" spans="1:26" ht="23.25" customHeight="1">
      <c r="A156" s="87">
        <v>45385</v>
      </c>
      <c r="B156" s="88">
        <v>-18733.5</v>
      </c>
      <c r="C156" s="89" t="s">
        <v>337</v>
      </c>
      <c r="D156" s="95" t="s">
        <v>298</v>
      </c>
      <c r="E156" s="90" t="s">
        <v>155</v>
      </c>
      <c r="F156" s="98" t="s">
        <v>333</v>
      </c>
      <c r="G156" s="92" t="s">
        <v>300</v>
      </c>
      <c r="H156" s="93" t="s">
        <v>339</v>
      </c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</row>
    <row r="157" spans="1:26" ht="23.25" customHeight="1">
      <c r="A157" s="87">
        <v>45385</v>
      </c>
      <c r="B157" s="96">
        <v>0.14000000000000001</v>
      </c>
      <c r="C157" s="89" t="s">
        <v>163</v>
      </c>
      <c r="D157" s="95" t="s">
        <v>164</v>
      </c>
      <c r="E157" s="90" t="s">
        <v>155</v>
      </c>
      <c r="F157" s="98"/>
      <c r="G157" s="92" t="s">
        <v>165</v>
      </c>
      <c r="H157" s="97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</row>
    <row r="158" spans="1:26" ht="23.25" customHeight="1">
      <c r="A158" s="87">
        <v>45386</v>
      </c>
      <c r="B158" s="96">
        <v>16666.66</v>
      </c>
      <c r="C158" s="89" t="s">
        <v>344</v>
      </c>
      <c r="D158" s="95" t="s">
        <v>345</v>
      </c>
      <c r="E158" s="90" t="s">
        <v>155</v>
      </c>
      <c r="F158" s="98"/>
      <c r="G158" s="92" t="s">
        <v>346</v>
      </c>
      <c r="H158" s="97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</row>
    <row r="159" spans="1:26" ht="23.25" customHeight="1">
      <c r="A159" s="87">
        <v>45391</v>
      </c>
      <c r="B159" s="88">
        <v>-2040</v>
      </c>
      <c r="C159" s="89" t="s">
        <v>347</v>
      </c>
      <c r="D159" s="95" t="s">
        <v>348</v>
      </c>
      <c r="E159" s="90" t="s">
        <v>155</v>
      </c>
      <c r="F159" s="98" t="s">
        <v>333</v>
      </c>
      <c r="G159" s="92" t="s">
        <v>171</v>
      </c>
      <c r="H159" s="93" t="s">
        <v>222</v>
      </c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</row>
    <row r="160" spans="1:26" ht="23.25" customHeight="1">
      <c r="A160" s="87">
        <v>45391</v>
      </c>
      <c r="B160" s="88">
        <v>-4273</v>
      </c>
      <c r="C160" s="89" t="s">
        <v>349</v>
      </c>
      <c r="D160" s="95" t="s">
        <v>276</v>
      </c>
      <c r="E160" s="90" t="s">
        <v>155</v>
      </c>
      <c r="F160" s="98" t="s">
        <v>333</v>
      </c>
      <c r="G160" s="92" t="s">
        <v>161</v>
      </c>
      <c r="H160" s="93" t="s">
        <v>233</v>
      </c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</row>
    <row r="161" spans="1:26" ht="23.25" customHeight="1">
      <c r="A161" s="87">
        <v>45391</v>
      </c>
      <c r="B161" s="88">
        <v>-2040</v>
      </c>
      <c r="C161" s="89" t="s">
        <v>347</v>
      </c>
      <c r="D161" s="95" t="s">
        <v>350</v>
      </c>
      <c r="E161" s="90" t="s">
        <v>155</v>
      </c>
      <c r="F161" s="98" t="s">
        <v>333</v>
      </c>
      <c r="G161" s="92" t="s">
        <v>171</v>
      </c>
      <c r="H161" s="93" t="s">
        <v>222</v>
      </c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</row>
    <row r="162" spans="1:26" ht="23.25" customHeight="1">
      <c r="A162" s="87">
        <v>45391</v>
      </c>
      <c r="B162" s="88">
        <v>-137</v>
      </c>
      <c r="C162" s="89" t="s">
        <v>153</v>
      </c>
      <c r="D162" s="95" t="s">
        <v>154</v>
      </c>
      <c r="E162" s="90" t="s">
        <v>155</v>
      </c>
      <c r="F162" s="98" t="s">
        <v>333</v>
      </c>
      <c r="G162" s="92" t="s">
        <v>157</v>
      </c>
      <c r="H162" s="93" t="s">
        <v>158</v>
      </c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</row>
    <row r="163" spans="1:26" ht="23.25" customHeight="1">
      <c r="A163" s="87">
        <v>45391</v>
      </c>
      <c r="B163" s="96">
        <v>0.11</v>
      </c>
      <c r="C163" s="89" t="s">
        <v>163</v>
      </c>
      <c r="D163" s="95" t="s">
        <v>164</v>
      </c>
      <c r="E163" s="90" t="s">
        <v>155</v>
      </c>
      <c r="F163" s="98"/>
      <c r="G163" s="92" t="s">
        <v>165</v>
      </c>
      <c r="H163" s="97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</row>
    <row r="164" spans="1:26" ht="23.25" customHeight="1">
      <c r="A164" s="87">
        <v>45391</v>
      </c>
      <c r="B164" s="88">
        <v>-945</v>
      </c>
      <c r="C164" s="89" t="s">
        <v>351</v>
      </c>
      <c r="D164" s="95" t="s">
        <v>232</v>
      </c>
      <c r="E164" s="90" t="s">
        <v>155</v>
      </c>
      <c r="F164" s="98" t="s">
        <v>333</v>
      </c>
      <c r="G164" s="92" t="s">
        <v>161</v>
      </c>
      <c r="H164" s="93" t="s">
        <v>233</v>
      </c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</row>
    <row r="165" spans="1:26" ht="23.25" customHeight="1">
      <c r="A165" s="87">
        <v>45391</v>
      </c>
      <c r="B165" s="88">
        <v>-268</v>
      </c>
      <c r="C165" s="89" t="s">
        <v>352</v>
      </c>
      <c r="D165" s="95" t="s">
        <v>353</v>
      </c>
      <c r="E165" s="90" t="s">
        <v>155</v>
      </c>
      <c r="F165" s="98" t="s">
        <v>333</v>
      </c>
      <c r="G165" s="92" t="s">
        <v>354</v>
      </c>
      <c r="H165" s="93" t="s">
        <v>355</v>
      </c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</row>
    <row r="166" spans="1:26" ht="23.25" customHeight="1">
      <c r="A166" s="87">
        <v>45391</v>
      </c>
      <c r="B166" s="88">
        <v>-480</v>
      </c>
      <c r="C166" s="89" t="s">
        <v>356</v>
      </c>
      <c r="D166" s="95" t="s">
        <v>357</v>
      </c>
      <c r="E166" s="90" t="s">
        <v>155</v>
      </c>
      <c r="F166" s="98" t="s">
        <v>333</v>
      </c>
      <c r="G166" s="92" t="s">
        <v>240</v>
      </c>
      <c r="H166" s="93" t="s">
        <v>241</v>
      </c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</row>
    <row r="167" spans="1:26" ht="23.25" customHeight="1">
      <c r="A167" s="87">
        <v>45392</v>
      </c>
      <c r="B167" s="88">
        <v>-4800</v>
      </c>
      <c r="C167" s="89" t="s">
        <v>169</v>
      </c>
      <c r="D167" s="95" t="s">
        <v>170</v>
      </c>
      <c r="E167" s="90" t="s">
        <v>155</v>
      </c>
      <c r="F167" s="98" t="s">
        <v>333</v>
      </c>
      <c r="G167" s="92" t="s">
        <v>171</v>
      </c>
      <c r="H167" s="93" t="s">
        <v>172</v>
      </c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</row>
    <row r="168" spans="1:26" ht="23.25" customHeight="1">
      <c r="A168" s="87">
        <v>45392</v>
      </c>
      <c r="B168" s="88">
        <v>-1300</v>
      </c>
      <c r="C168" s="89" t="s">
        <v>166</v>
      </c>
      <c r="D168" s="95" t="s">
        <v>167</v>
      </c>
      <c r="E168" s="90" t="s">
        <v>155</v>
      </c>
      <c r="F168" s="98" t="s">
        <v>333</v>
      </c>
      <c r="G168" s="92" t="s">
        <v>157</v>
      </c>
      <c r="H168" s="93" t="s">
        <v>168</v>
      </c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</row>
    <row r="169" spans="1:26" ht="23.25" customHeight="1">
      <c r="A169" s="87">
        <v>45392</v>
      </c>
      <c r="B169" s="88">
        <v>-3170</v>
      </c>
      <c r="C169" s="89" t="s">
        <v>173</v>
      </c>
      <c r="D169" s="95" t="s">
        <v>174</v>
      </c>
      <c r="E169" s="90" t="s">
        <v>155</v>
      </c>
      <c r="F169" s="98" t="s">
        <v>333</v>
      </c>
      <c r="G169" s="92" t="s">
        <v>175</v>
      </c>
      <c r="H169" s="93" t="s">
        <v>176</v>
      </c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</row>
    <row r="170" spans="1:26" ht="23.25" customHeight="1">
      <c r="A170" s="87">
        <v>45392</v>
      </c>
      <c r="B170" s="96">
        <v>0.12</v>
      </c>
      <c r="C170" s="89" t="s">
        <v>163</v>
      </c>
      <c r="D170" s="95" t="s">
        <v>164</v>
      </c>
      <c r="E170" s="90" t="s">
        <v>155</v>
      </c>
      <c r="F170" s="98"/>
      <c r="G170" s="92" t="s">
        <v>165</v>
      </c>
      <c r="H170" s="97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</row>
    <row r="171" spans="1:26" ht="23.25" customHeight="1">
      <c r="A171" s="87">
        <v>45393</v>
      </c>
      <c r="B171" s="88">
        <v>-4692.5</v>
      </c>
      <c r="C171" s="89" t="s">
        <v>358</v>
      </c>
      <c r="D171" s="95" t="s">
        <v>332</v>
      </c>
      <c r="E171" s="90" t="s">
        <v>155</v>
      </c>
      <c r="F171" s="98" t="s">
        <v>333</v>
      </c>
      <c r="G171" s="92" t="s">
        <v>230</v>
      </c>
      <c r="H171" s="93" t="s">
        <v>265</v>
      </c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</row>
    <row r="172" spans="1:26" ht="23.25" customHeight="1">
      <c r="A172" s="87">
        <v>45393</v>
      </c>
      <c r="B172" s="88">
        <v>-2000</v>
      </c>
      <c r="C172" s="89" t="s">
        <v>196</v>
      </c>
      <c r="D172" s="95" t="s">
        <v>197</v>
      </c>
      <c r="E172" s="90" t="s">
        <v>155</v>
      </c>
      <c r="F172" s="98" t="s">
        <v>333</v>
      </c>
      <c r="G172" s="92" t="s">
        <v>157</v>
      </c>
      <c r="H172" s="93" t="s">
        <v>198</v>
      </c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</row>
    <row r="173" spans="1:26" ht="23.25" customHeight="1">
      <c r="A173" s="87">
        <v>45393</v>
      </c>
      <c r="B173" s="96">
        <v>0.12</v>
      </c>
      <c r="C173" s="89" t="s">
        <v>163</v>
      </c>
      <c r="D173" s="95" t="s">
        <v>164</v>
      </c>
      <c r="E173" s="90" t="s">
        <v>155</v>
      </c>
      <c r="F173" s="98"/>
      <c r="G173" s="92" t="s">
        <v>165</v>
      </c>
      <c r="H173" s="97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</row>
    <row r="174" spans="1:26" ht="23.25" customHeight="1">
      <c r="A174" s="87">
        <v>45393</v>
      </c>
      <c r="B174" s="88">
        <v>-485.85</v>
      </c>
      <c r="C174" s="89" t="s">
        <v>359</v>
      </c>
      <c r="D174" s="95" t="s">
        <v>279</v>
      </c>
      <c r="E174" s="90" t="s">
        <v>155</v>
      </c>
      <c r="F174" s="98" t="s">
        <v>333</v>
      </c>
      <c r="G174" s="92" t="s">
        <v>161</v>
      </c>
      <c r="H174" s="93" t="s">
        <v>233</v>
      </c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</row>
    <row r="175" spans="1:26" ht="23.25" customHeight="1">
      <c r="A175" s="87">
        <v>45393</v>
      </c>
      <c r="B175" s="88">
        <v>-476.9</v>
      </c>
      <c r="C175" s="89" t="s">
        <v>360</v>
      </c>
      <c r="D175" s="95" t="s">
        <v>279</v>
      </c>
      <c r="E175" s="90" t="s">
        <v>155</v>
      </c>
      <c r="F175" s="98" t="s">
        <v>333</v>
      </c>
      <c r="G175" s="92" t="s">
        <v>161</v>
      </c>
      <c r="H175" s="93" t="s">
        <v>233</v>
      </c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</row>
    <row r="176" spans="1:26" ht="23.25" customHeight="1">
      <c r="A176" s="87">
        <v>45397</v>
      </c>
      <c r="B176" s="88">
        <v>-2040</v>
      </c>
      <c r="C176" s="89" t="s">
        <v>188</v>
      </c>
      <c r="D176" s="95" t="s">
        <v>189</v>
      </c>
      <c r="E176" s="90" t="s">
        <v>155</v>
      </c>
      <c r="F176" s="98" t="s">
        <v>333</v>
      </c>
      <c r="G176" s="92" t="s">
        <v>157</v>
      </c>
      <c r="H176" s="93" t="s">
        <v>190</v>
      </c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</row>
    <row r="177" spans="1:26" ht="23.25" customHeight="1">
      <c r="A177" s="87">
        <v>45397</v>
      </c>
      <c r="B177" s="88">
        <v>-2040</v>
      </c>
      <c r="C177" s="89" t="s">
        <v>188</v>
      </c>
      <c r="D177" s="95" t="s">
        <v>189</v>
      </c>
      <c r="E177" s="90" t="s">
        <v>155</v>
      </c>
      <c r="F177" s="98" t="s">
        <v>333</v>
      </c>
      <c r="G177" s="92" t="s">
        <v>157</v>
      </c>
      <c r="H177" s="93" t="s">
        <v>190</v>
      </c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</row>
    <row r="178" spans="1:26" ht="23.25" customHeight="1">
      <c r="A178" s="87">
        <v>45397</v>
      </c>
      <c r="B178" s="88">
        <v>-4964.0600000000004</v>
      </c>
      <c r="C178" s="89" t="s">
        <v>361</v>
      </c>
      <c r="D178" s="95" t="s">
        <v>208</v>
      </c>
      <c r="E178" s="90" t="s">
        <v>155</v>
      </c>
      <c r="F178" s="98" t="s">
        <v>333</v>
      </c>
      <c r="G178" s="92" t="s">
        <v>300</v>
      </c>
      <c r="H178" s="93" t="s">
        <v>339</v>
      </c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</row>
    <row r="179" spans="1:26" ht="23.25" customHeight="1">
      <c r="A179" s="87">
        <v>45397</v>
      </c>
      <c r="B179" s="96">
        <v>0.18</v>
      </c>
      <c r="C179" s="89" t="s">
        <v>163</v>
      </c>
      <c r="D179" s="95" t="s">
        <v>164</v>
      </c>
      <c r="E179" s="90" t="s">
        <v>155</v>
      </c>
      <c r="F179" s="98"/>
      <c r="G179" s="92" t="s">
        <v>165</v>
      </c>
      <c r="H179" s="97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</row>
    <row r="180" spans="1:26" ht="23.25" customHeight="1">
      <c r="A180" s="87">
        <v>45397</v>
      </c>
      <c r="B180" s="88">
        <v>-149.9</v>
      </c>
      <c r="C180" s="89" t="s">
        <v>362</v>
      </c>
      <c r="D180" s="95" t="s">
        <v>276</v>
      </c>
      <c r="E180" s="90" t="s">
        <v>155</v>
      </c>
      <c r="F180" s="98" t="s">
        <v>333</v>
      </c>
      <c r="G180" s="92" t="s">
        <v>240</v>
      </c>
      <c r="H180" s="93" t="s">
        <v>241</v>
      </c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</row>
    <row r="181" spans="1:26" ht="23.25" customHeight="1">
      <c r="A181" s="87">
        <v>45397</v>
      </c>
      <c r="B181" s="88">
        <v>-1489.74</v>
      </c>
      <c r="C181" s="89" t="s">
        <v>363</v>
      </c>
      <c r="D181" s="95" t="s">
        <v>192</v>
      </c>
      <c r="E181" s="90" t="s">
        <v>155</v>
      </c>
      <c r="F181" s="98" t="s">
        <v>333</v>
      </c>
      <c r="G181" s="92" t="s">
        <v>161</v>
      </c>
      <c r="H181" s="93" t="s">
        <v>233</v>
      </c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</row>
    <row r="182" spans="1:26" ht="23.25" customHeight="1">
      <c r="A182" s="87">
        <v>45399</v>
      </c>
      <c r="B182" s="96">
        <v>5000</v>
      </c>
      <c r="C182" s="89" t="s">
        <v>364</v>
      </c>
      <c r="D182" s="95" t="s">
        <v>365</v>
      </c>
      <c r="E182" s="90" t="s">
        <v>155</v>
      </c>
      <c r="F182" s="98"/>
      <c r="G182" s="92" t="s">
        <v>325</v>
      </c>
      <c r="H182" s="97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</row>
    <row r="183" spans="1:26" ht="23.25" customHeight="1">
      <c r="A183" s="87">
        <v>45400</v>
      </c>
      <c r="B183" s="88">
        <v>-5351</v>
      </c>
      <c r="C183" s="89" t="s">
        <v>303</v>
      </c>
      <c r="D183" s="95" t="s">
        <v>304</v>
      </c>
      <c r="E183" s="90" t="s">
        <v>155</v>
      </c>
      <c r="F183" s="98" t="s">
        <v>333</v>
      </c>
      <c r="G183" s="92" t="s">
        <v>142</v>
      </c>
      <c r="H183" s="93" t="s">
        <v>141</v>
      </c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</row>
    <row r="184" spans="1:26" ht="23.25" customHeight="1">
      <c r="A184" s="87">
        <v>45400</v>
      </c>
      <c r="B184" s="96">
        <v>15000</v>
      </c>
      <c r="C184" s="89" t="s">
        <v>364</v>
      </c>
      <c r="D184" s="95" t="s">
        <v>365</v>
      </c>
      <c r="E184" s="90" t="s">
        <v>155</v>
      </c>
      <c r="F184" s="98"/>
      <c r="G184" s="92" t="s">
        <v>325</v>
      </c>
      <c r="H184" s="97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</row>
    <row r="185" spans="1:26" ht="23.25" customHeight="1">
      <c r="A185" s="87">
        <v>45400</v>
      </c>
      <c r="B185" s="88">
        <v>-1705</v>
      </c>
      <c r="C185" s="89" t="s">
        <v>366</v>
      </c>
      <c r="D185" s="95" t="s">
        <v>276</v>
      </c>
      <c r="E185" s="90" t="s">
        <v>155</v>
      </c>
      <c r="F185" s="98" t="s">
        <v>333</v>
      </c>
      <c r="G185" s="92" t="s">
        <v>253</v>
      </c>
      <c r="H185" s="93" t="s">
        <v>367</v>
      </c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</row>
    <row r="186" spans="1:26" ht="23.25" customHeight="1">
      <c r="A186" s="87">
        <v>45401</v>
      </c>
      <c r="B186" s="88">
        <v>-416</v>
      </c>
      <c r="C186" s="89" t="s">
        <v>368</v>
      </c>
      <c r="D186" s="95" t="s">
        <v>279</v>
      </c>
      <c r="E186" s="90" t="s">
        <v>155</v>
      </c>
      <c r="F186" s="98" t="s">
        <v>333</v>
      </c>
      <c r="G186" s="92" t="s">
        <v>161</v>
      </c>
      <c r="H186" s="93" t="s">
        <v>233</v>
      </c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</row>
    <row r="187" spans="1:26" ht="23.25" customHeight="1">
      <c r="A187" s="87">
        <v>45401</v>
      </c>
      <c r="B187" s="96">
        <v>0.04</v>
      </c>
      <c r="C187" s="89" t="s">
        <v>163</v>
      </c>
      <c r="D187" s="95" t="s">
        <v>164</v>
      </c>
      <c r="E187" s="90" t="s">
        <v>155</v>
      </c>
      <c r="F187" s="98"/>
      <c r="G187" s="92" t="s">
        <v>165</v>
      </c>
      <c r="H187" s="97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</row>
    <row r="188" spans="1:26" ht="23.25" customHeight="1">
      <c r="A188" s="87">
        <v>45401</v>
      </c>
      <c r="B188" s="88">
        <v>-715.62</v>
      </c>
      <c r="C188" s="89" t="s">
        <v>369</v>
      </c>
      <c r="D188" s="95" t="s">
        <v>192</v>
      </c>
      <c r="E188" s="90" t="s">
        <v>155</v>
      </c>
      <c r="F188" s="98" t="s">
        <v>333</v>
      </c>
      <c r="G188" s="92" t="s">
        <v>161</v>
      </c>
      <c r="H188" s="93" t="s">
        <v>233</v>
      </c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</row>
    <row r="189" spans="1:26" ht="23.25" customHeight="1">
      <c r="A189" s="87">
        <v>45401</v>
      </c>
      <c r="B189" s="88">
        <v>-72.69</v>
      </c>
      <c r="C189" s="89" t="s">
        <v>370</v>
      </c>
      <c r="D189" s="95" t="s">
        <v>192</v>
      </c>
      <c r="E189" s="90" t="s">
        <v>155</v>
      </c>
      <c r="F189" s="98" t="s">
        <v>333</v>
      </c>
      <c r="G189" s="92" t="s">
        <v>193</v>
      </c>
      <c r="H189" s="93" t="s">
        <v>194</v>
      </c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</row>
    <row r="190" spans="1:26" ht="23.25" customHeight="1">
      <c r="A190" s="87">
        <v>45401</v>
      </c>
      <c r="B190" s="88">
        <v>-23.45</v>
      </c>
      <c r="C190" s="89" t="s">
        <v>371</v>
      </c>
      <c r="D190" s="95" t="s">
        <v>192</v>
      </c>
      <c r="E190" s="90" t="s">
        <v>155</v>
      </c>
      <c r="F190" s="98" t="s">
        <v>333</v>
      </c>
      <c r="G190" s="92" t="s">
        <v>193</v>
      </c>
      <c r="H190" s="93" t="s">
        <v>194</v>
      </c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</row>
    <row r="191" spans="1:26" ht="23.25" customHeight="1">
      <c r="A191" s="87">
        <v>45404</v>
      </c>
      <c r="B191" s="88">
        <v>-1020</v>
      </c>
      <c r="C191" s="89" t="s">
        <v>372</v>
      </c>
      <c r="D191" s="95" t="s">
        <v>213</v>
      </c>
      <c r="E191" s="90" t="s">
        <v>155</v>
      </c>
      <c r="F191" s="98" t="s">
        <v>333</v>
      </c>
      <c r="G191" s="92" t="s">
        <v>179</v>
      </c>
      <c r="H191" s="93" t="s">
        <v>180</v>
      </c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</row>
    <row r="192" spans="1:26" ht="23.25" customHeight="1">
      <c r="A192" s="87">
        <v>45404</v>
      </c>
      <c r="B192" s="88">
        <v>-140.49</v>
      </c>
      <c r="C192" s="89" t="s">
        <v>373</v>
      </c>
      <c r="D192" s="95" t="s">
        <v>164</v>
      </c>
      <c r="E192" s="90" t="s">
        <v>155</v>
      </c>
      <c r="F192" s="98"/>
      <c r="G192" s="92" t="s">
        <v>182</v>
      </c>
      <c r="H192" s="97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</row>
    <row r="193" spans="1:26" ht="23.25" customHeight="1">
      <c r="A193" s="87">
        <v>45404</v>
      </c>
      <c r="B193" s="88">
        <v>-140.49</v>
      </c>
      <c r="C193" s="89" t="s">
        <v>373</v>
      </c>
      <c r="D193" s="95" t="s">
        <v>164</v>
      </c>
      <c r="E193" s="90" t="s">
        <v>155</v>
      </c>
      <c r="F193" s="98"/>
      <c r="G193" s="92" t="s">
        <v>182</v>
      </c>
      <c r="H193" s="97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</row>
    <row r="194" spans="1:26" ht="23.25" customHeight="1">
      <c r="A194" s="87">
        <v>45404</v>
      </c>
      <c r="B194" s="88">
        <v>-140.49</v>
      </c>
      <c r="C194" s="89" t="s">
        <v>373</v>
      </c>
      <c r="D194" s="95" t="s">
        <v>164</v>
      </c>
      <c r="E194" s="90" t="s">
        <v>155</v>
      </c>
      <c r="F194" s="98"/>
      <c r="G194" s="92" t="s">
        <v>182</v>
      </c>
      <c r="H194" s="97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</row>
    <row r="195" spans="1:26" ht="23.25" customHeight="1">
      <c r="A195" s="87">
        <v>45404</v>
      </c>
      <c r="B195" s="96">
        <v>20000.509999999998</v>
      </c>
      <c r="C195" s="89" t="s">
        <v>374</v>
      </c>
      <c r="D195" s="95" t="s">
        <v>164</v>
      </c>
      <c r="E195" s="90" t="s">
        <v>155</v>
      </c>
      <c r="F195" s="98"/>
      <c r="G195" s="92" t="s">
        <v>244</v>
      </c>
      <c r="H195" s="97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</row>
    <row r="196" spans="1:26" ht="23.25" customHeight="1">
      <c r="A196" s="87">
        <v>45406</v>
      </c>
      <c r="B196" s="96">
        <v>10000</v>
      </c>
      <c r="C196" s="89" t="s">
        <v>364</v>
      </c>
      <c r="D196" s="95" t="s">
        <v>365</v>
      </c>
      <c r="E196" s="90" t="s">
        <v>155</v>
      </c>
      <c r="F196" s="98"/>
      <c r="G196" s="92" t="s">
        <v>325</v>
      </c>
      <c r="H196" s="97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</row>
    <row r="197" spans="1:26" ht="23.25" customHeight="1">
      <c r="A197" s="87">
        <v>45407</v>
      </c>
      <c r="B197" s="88">
        <v>-1500</v>
      </c>
      <c r="C197" s="89" t="s">
        <v>199</v>
      </c>
      <c r="D197" s="95" t="s">
        <v>200</v>
      </c>
      <c r="E197" s="90" t="s">
        <v>155</v>
      </c>
      <c r="F197" s="98" t="s">
        <v>333</v>
      </c>
      <c r="G197" s="92" t="s">
        <v>193</v>
      </c>
      <c r="H197" s="93" t="s">
        <v>201</v>
      </c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</row>
    <row r="198" spans="1:26" ht="23.25" customHeight="1">
      <c r="A198" s="87">
        <v>45407</v>
      </c>
      <c r="B198" s="88">
        <v>-1467.07</v>
      </c>
      <c r="C198" s="89" t="s">
        <v>375</v>
      </c>
      <c r="D198" s="95" t="s">
        <v>206</v>
      </c>
      <c r="E198" s="90" t="s">
        <v>155</v>
      </c>
      <c r="F198" s="98" t="s">
        <v>333</v>
      </c>
      <c r="G198" s="92" t="s">
        <v>193</v>
      </c>
      <c r="H198" s="93" t="s">
        <v>194</v>
      </c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</row>
    <row r="199" spans="1:26" ht="23.25" customHeight="1">
      <c r="A199" s="87">
        <v>45407</v>
      </c>
      <c r="B199" s="88">
        <v>-361.38</v>
      </c>
      <c r="C199" s="89" t="s">
        <v>236</v>
      </c>
      <c r="D199" s="95" t="s">
        <v>237</v>
      </c>
      <c r="E199" s="90" t="s">
        <v>155</v>
      </c>
      <c r="F199" s="98" t="s">
        <v>333</v>
      </c>
      <c r="G199" s="92" t="s">
        <v>157</v>
      </c>
      <c r="H199" s="93" t="s">
        <v>190</v>
      </c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</row>
    <row r="200" spans="1:26" ht="23.25" customHeight="1">
      <c r="A200" s="87">
        <v>45407</v>
      </c>
      <c r="B200" s="96">
        <v>0.18</v>
      </c>
      <c r="C200" s="89" t="s">
        <v>163</v>
      </c>
      <c r="D200" s="95" t="s">
        <v>164</v>
      </c>
      <c r="E200" s="90" t="s">
        <v>155</v>
      </c>
      <c r="F200" s="98"/>
      <c r="G200" s="92" t="s">
        <v>165</v>
      </c>
      <c r="H200" s="97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</row>
    <row r="201" spans="1:26" ht="23.25" customHeight="1">
      <c r="A201" s="87">
        <v>45408</v>
      </c>
      <c r="B201" s="88">
        <v>-8886.84</v>
      </c>
      <c r="C201" s="89" t="s">
        <v>376</v>
      </c>
      <c r="D201" s="95" t="s">
        <v>208</v>
      </c>
      <c r="E201" s="90" t="s">
        <v>155</v>
      </c>
      <c r="F201" s="98" t="s">
        <v>333</v>
      </c>
      <c r="G201" s="92" t="s">
        <v>300</v>
      </c>
      <c r="H201" s="93" t="s">
        <v>377</v>
      </c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</row>
    <row r="202" spans="1:26" ht="23.25" customHeight="1">
      <c r="A202" s="87">
        <v>45408</v>
      </c>
      <c r="B202" s="88">
        <v>-8832.8700000000008</v>
      </c>
      <c r="C202" s="89" t="s">
        <v>378</v>
      </c>
      <c r="D202" s="95" t="s">
        <v>208</v>
      </c>
      <c r="E202" s="90" t="s">
        <v>155</v>
      </c>
      <c r="F202" s="98" t="s">
        <v>333</v>
      </c>
      <c r="G202" s="92" t="s">
        <v>300</v>
      </c>
      <c r="H202" s="93" t="s">
        <v>377</v>
      </c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</row>
    <row r="203" spans="1:26" ht="23.25" customHeight="1">
      <c r="A203" s="87">
        <v>45408</v>
      </c>
      <c r="B203" s="88">
        <v>-998.25</v>
      </c>
      <c r="C203" s="89" t="s">
        <v>379</v>
      </c>
      <c r="D203" s="95" t="s">
        <v>208</v>
      </c>
      <c r="E203" s="90" t="s">
        <v>155</v>
      </c>
      <c r="F203" s="98" t="s">
        <v>333</v>
      </c>
      <c r="G203" s="92" t="s">
        <v>179</v>
      </c>
      <c r="H203" s="93" t="s">
        <v>209</v>
      </c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</row>
    <row r="204" spans="1:26" ht="23.25" customHeight="1">
      <c r="A204" s="87">
        <v>45408</v>
      </c>
      <c r="B204" s="96">
        <v>0.22</v>
      </c>
      <c r="C204" s="89" t="s">
        <v>163</v>
      </c>
      <c r="D204" s="95" t="s">
        <v>164</v>
      </c>
      <c r="E204" s="90" t="s">
        <v>155</v>
      </c>
      <c r="F204" s="98"/>
      <c r="G204" s="92" t="s">
        <v>165</v>
      </c>
      <c r="H204" s="97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</row>
    <row r="205" spans="1:26" ht="23.25" customHeight="1">
      <c r="A205" s="87">
        <v>45408</v>
      </c>
      <c r="B205" s="88">
        <v>-4929.0200000000004</v>
      </c>
      <c r="C205" s="89" t="s">
        <v>380</v>
      </c>
      <c r="D205" s="95" t="s">
        <v>208</v>
      </c>
      <c r="E205" s="90" t="s">
        <v>155</v>
      </c>
      <c r="F205" s="98" t="s">
        <v>333</v>
      </c>
      <c r="G205" s="92" t="s">
        <v>179</v>
      </c>
      <c r="H205" s="93" t="s">
        <v>209</v>
      </c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</row>
    <row r="206" spans="1:26" ht="23.25" customHeight="1">
      <c r="A206" s="87">
        <v>45408</v>
      </c>
      <c r="B206" s="88">
        <v>-1536.5</v>
      </c>
      <c r="C206" s="89" t="s">
        <v>381</v>
      </c>
      <c r="D206" s="95" t="s">
        <v>382</v>
      </c>
      <c r="E206" s="90" t="s">
        <v>155</v>
      </c>
      <c r="F206" s="98" t="s">
        <v>333</v>
      </c>
      <c r="G206" s="92" t="s">
        <v>136</v>
      </c>
      <c r="H206" s="93" t="s">
        <v>250</v>
      </c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</row>
    <row r="207" spans="1:26" ht="23.25" customHeight="1">
      <c r="A207" s="87">
        <v>45408</v>
      </c>
      <c r="B207" s="88">
        <v>-1237.5</v>
      </c>
      <c r="C207" s="89" t="s">
        <v>383</v>
      </c>
      <c r="D207" s="95" t="s">
        <v>384</v>
      </c>
      <c r="E207" s="90" t="s">
        <v>155</v>
      </c>
      <c r="F207" s="98" t="s">
        <v>333</v>
      </c>
      <c r="G207" s="92" t="s">
        <v>136</v>
      </c>
      <c r="H207" s="93" t="s">
        <v>250</v>
      </c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</row>
    <row r="208" spans="1:26" ht="23.25" customHeight="1">
      <c r="A208" s="87">
        <v>45415</v>
      </c>
      <c r="B208" s="88">
        <v>-673.59</v>
      </c>
      <c r="C208" s="89" t="s">
        <v>385</v>
      </c>
      <c r="D208" s="95" t="s">
        <v>208</v>
      </c>
      <c r="E208" s="90" t="s">
        <v>155</v>
      </c>
      <c r="F208" s="98" t="s">
        <v>386</v>
      </c>
      <c r="G208" s="92" t="s">
        <v>136</v>
      </c>
      <c r="H208" s="93" t="s">
        <v>270</v>
      </c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</row>
    <row r="209" spans="1:26" ht="23.25" customHeight="1">
      <c r="A209" s="87">
        <v>45415</v>
      </c>
      <c r="B209" s="88">
        <v>-1660.75</v>
      </c>
      <c r="C209" s="89" t="s">
        <v>387</v>
      </c>
      <c r="D209" s="95" t="s">
        <v>208</v>
      </c>
      <c r="E209" s="90" t="s">
        <v>155</v>
      </c>
      <c r="F209" s="98" t="s">
        <v>386</v>
      </c>
      <c r="G209" s="92" t="s">
        <v>171</v>
      </c>
      <c r="H209" s="93" t="s">
        <v>268</v>
      </c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</row>
    <row r="210" spans="1:26" ht="23.25" customHeight="1">
      <c r="A210" s="87">
        <v>45415</v>
      </c>
      <c r="B210" s="88">
        <v>-909.02</v>
      </c>
      <c r="C210" s="89" t="s">
        <v>388</v>
      </c>
      <c r="D210" s="95" t="s">
        <v>208</v>
      </c>
      <c r="E210" s="90" t="s">
        <v>155</v>
      </c>
      <c r="F210" s="98" t="s">
        <v>386</v>
      </c>
      <c r="G210" s="92" t="s">
        <v>136</v>
      </c>
      <c r="H210" s="93" t="s">
        <v>272</v>
      </c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</row>
    <row r="211" spans="1:26" ht="23.25" customHeight="1">
      <c r="A211" s="87">
        <v>45415</v>
      </c>
      <c r="B211" s="88">
        <v>-3574.84</v>
      </c>
      <c r="C211" s="89" t="s">
        <v>389</v>
      </c>
      <c r="D211" s="95" t="s">
        <v>208</v>
      </c>
      <c r="E211" s="90" t="s">
        <v>155</v>
      </c>
      <c r="F211" s="98" t="s">
        <v>386</v>
      </c>
      <c r="G211" s="92" t="s">
        <v>171</v>
      </c>
      <c r="H211" s="93" t="s">
        <v>268</v>
      </c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</row>
    <row r="212" spans="1:26" ht="23.25" customHeight="1">
      <c r="A212" s="87">
        <v>45415</v>
      </c>
      <c r="B212" s="96">
        <v>0.12</v>
      </c>
      <c r="C212" s="89" t="s">
        <v>163</v>
      </c>
      <c r="D212" s="95" t="s">
        <v>164</v>
      </c>
      <c r="E212" s="90" t="s">
        <v>155</v>
      </c>
      <c r="F212" s="98"/>
      <c r="G212" s="92" t="s">
        <v>165</v>
      </c>
      <c r="H212" s="97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</row>
    <row r="213" spans="1:26" ht="23.25" customHeight="1">
      <c r="A213" s="87">
        <v>45415</v>
      </c>
      <c r="B213" s="88">
        <v>-77.62</v>
      </c>
      <c r="C213" s="89" t="s">
        <v>334</v>
      </c>
      <c r="D213" s="95" t="s">
        <v>164</v>
      </c>
      <c r="E213" s="90" t="s">
        <v>155</v>
      </c>
      <c r="F213" s="98"/>
      <c r="G213" s="92" t="s">
        <v>335</v>
      </c>
      <c r="H213" s="97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</row>
    <row r="214" spans="1:26" ht="23.25" customHeight="1">
      <c r="A214" s="87">
        <v>45418</v>
      </c>
      <c r="B214" s="88">
        <v>-4273</v>
      </c>
      <c r="C214" s="89" t="s">
        <v>390</v>
      </c>
      <c r="D214" s="95" t="s">
        <v>276</v>
      </c>
      <c r="E214" s="90" t="s">
        <v>155</v>
      </c>
      <c r="F214" s="98" t="s">
        <v>386</v>
      </c>
      <c r="G214" s="92" t="s">
        <v>161</v>
      </c>
      <c r="H214" s="93" t="s">
        <v>233</v>
      </c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</row>
    <row r="215" spans="1:26" ht="23.25" customHeight="1">
      <c r="A215" s="87">
        <v>45418</v>
      </c>
      <c r="B215" s="88">
        <v>-16000</v>
      </c>
      <c r="C215" s="89" t="s">
        <v>159</v>
      </c>
      <c r="D215" s="95" t="s">
        <v>160</v>
      </c>
      <c r="E215" s="90" t="s">
        <v>155</v>
      </c>
      <c r="F215" s="98" t="s">
        <v>386</v>
      </c>
      <c r="G215" s="92" t="s">
        <v>161</v>
      </c>
      <c r="H215" s="93" t="s">
        <v>162</v>
      </c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</row>
    <row r="216" spans="1:26" ht="23.25" customHeight="1">
      <c r="A216" s="87">
        <v>45418</v>
      </c>
      <c r="B216" s="88">
        <v>-654.22</v>
      </c>
      <c r="C216" s="89" t="s">
        <v>391</v>
      </c>
      <c r="D216" s="95" t="s">
        <v>208</v>
      </c>
      <c r="E216" s="90" t="s">
        <v>155</v>
      </c>
      <c r="F216" s="98" t="s">
        <v>386</v>
      </c>
      <c r="G216" s="92" t="s">
        <v>136</v>
      </c>
      <c r="H216" s="93" t="s">
        <v>270</v>
      </c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</row>
    <row r="217" spans="1:26" ht="23.25" customHeight="1">
      <c r="A217" s="87">
        <v>45418</v>
      </c>
      <c r="B217" s="88">
        <v>-654.22</v>
      </c>
      <c r="C217" s="89" t="s">
        <v>392</v>
      </c>
      <c r="D217" s="95" t="s">
        <v>208</v>
      </c>
      <c r="E217" s="90" t="s">
        <v>155</v>
      </c>
      <c r="F217" s="98" t="s">
        <v>386</v>
      </c>
      <c r="G217" s="92" t="s">
        <v>136</v>
      </c>
      <c r="H217" s="93" t="s">
        <v>272</v>
      </c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</row>
    <row r="218" spans="1:26" ht="23.25" customHeight="1">
      <c r="A218" s="87">
        <v>45418</v>
      </c>
      <c r="B218" s="88">
        <v>-142.78</v>
      </c>
      <c r="C218" s="89" t="s">
        <v>153</v>
      </c>
      <c r="D218" s="95" t="s">
        <v>154</v>
      </c>
      <c r="E218" s="90" t="s">
        <v>155</v>
      </c>
      <c r="F218" s="98" t="s">
        <v>386</v>
      </c>
      <c r="G218" s="92" t="s">
        <v>157</v>
      </c>
      <c r="H218" s="93" t="s">
        <v>158</v>
      </c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</row>
    <row r="219" spans="1:26" ht="23.25" customHeight="1">
      <c r="A219" s="87">
        <v>45418</v>
      </c>
      <c r="B219" s="88">
        <v>-419.33</v>
      </c>
      <c r="C219" s="89" t="s">
        <v>393</v>
      </c>
      <c r="D219" s="95" t="s">
        <v>394</v>
      </c>
      <c r="E219" s="90" t="s">
        <v>155</v>
      </c>
      <c r="F219" s="98" t="s">
        <v>386</v>
      </c>
      <c r="G219" s="92" t="s">
        <v>157</v>
      </c>
      <c r="H219" s="93" t="s">
        <v>395</v>
      </c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</row>
    <row r="220" spans="1:26" ht="23.25" customHeight="1">
      <c r="A220" s="87">
        <v>45418</v>
      </c>
      <c r="B220" s="96">
        <v>40000.32</v>
      </c>
      <c r="C220" s="89" t="s">
        <v>243</v>
      </c>
      <c r="D220" s="95" t="s">
        <v>164</v>
      </c>
      <c r="E220" s="90" t="s">
        <v>155</v>
      </c>
      <c r="F220" s="98"/>
      <c r="G220" s="92" t="s">
        <v>244</v>
      </c>
      <c r="H220" s="97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</row>
    <row r="221" spans="1:26" ht="23.25" customHeight="1">
      <c r="A221" s="87">
        <v>45420</v>
      </c>
      <c r="B221" s="88">
        <v>-1020</v>
      </c>
      <c r="C221" s="89" t="s">
        <v>396</v>
      </c>
      <c r="D221" s="95" t="s">
        <v>213</v>
      </c>
      <c r="E221" s="90" t="s">
        <v>155</v>
      </c>
      <c r="F221" s="98" t="s">
        <v>386</v>
      </c>
      <c r="G221" s="92" t="s">
        <v>179</v>
      </c>
      <c r="H221" s="93" t="s">
        <v>180</v>
      </c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</row>
    <row r="222" spans="1:26" ht="23.25" customHeight="1">
      <c r="A222" s="87">
        <v>45420</v>
      </c>
      <c r="B222" s="96">
        <v>0.04</v>
      </c>
      <c r="C222" s="89" t="s">
        <v>163</v>
      </c>
      <c r="D222" s="95" t="s">
        <v>164</v>
      </c>
      <c r="E222" s="90" t="s">
        <v>155</v>
      </c>
      <c r="F222" s="98"/>
      <c r="G222" s="92" t="s">
        <v>165</v>
      </c>
      <c r="H222" s="97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</row>
    <row r="223" spans="1:26" ht="23.25" customHeight="1">
      <c r="A223" s="87">
        <v>45422</v>
      </c>
      <c r="B223" s="88">
        <v>-2040</v>
      </c>
      <c r="C223" s="89" t="s">
        <v>397</v>
      </c>
      <c r="D223" s="95" t="s">
        <v>398</v>
      </c>
      <c r="E223" s="90" t="s">
        <v>155</v>
      </c>
      <c r="F223" s="98" t="s">
        <v>386</v>
      </c>
      <c r="G223" s="92" t="s">
        <v>171</v>
      </c>
      <c r="H223" s="93" t="s">
        <v>222</v>
      </c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</row>
    <row r="224" spans="1:26" ht="23.25" customHeight="1">
      <c r="A224" s="87">
        <v>45422</v>
      </c>
      <c r="B224" s="88">
        <v>-1300</v>
      </c>
      <c r="C224" s="89" t="s">
        <v>166</v>
      </c>
      <c r="D224" s="95" t="s">
        <v>167</v>
      </c>
      <c r="E224" s="90" t="s">
        <v>155</v>
      </c>
      <c r="F224" s="98" t="s">
        <v>386</v>
      </c>
      <c r="G224" s="92" t="s">
        <v>157</v>
      </c>
      <c r="H224" s="93" t="s">
        <v>168</v>
      </c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</row>
    <row r="225" spans="1:26" ht="23.25" customHeight="1">
      <c r="A225" s="87">
        <v>45422</v>
      </c>
      <c r="B225" s="88">
        <v>-4800</v>
      </c>
      <c r="C225" s="89" t="s">
        <v>169</v>
      </c>
      <c r="D225" s="95" t="s">
        <v>170</v>
      </c>
      <c r="E225" s="90" t="s">
        <v>155</v>
      </c>
      <c r="F225" s="98" t="s">
        <v>386</v>
      </c>
      <c r="G225" s="92" t="s">
        <v>171</v>
      </c>
      <c r="H225" s="93" t="s">
        <v>172</v>
      </c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</row>
    <row r="226" spans="1:26" ht="23.25" customHeight="1">
      <c r="A226" s="87">
        <v>45422</v>
      </c>
      <c r="B226" s="88">
        <v>-2040</v>
      </c>
      <c r="C226" s="89" t="s">
        <v>397</v>
      </c>
      <c r="D226" s="95" t="s">
        <v>399</v>
      </c>
      <c r="E226" s="90" t="s">
        <v>155</v>
      </c>
      <c r="F226" s="98" t="s">
        <v>386</v>
      </c>
      <c r="G226" s="92" t="s">
        <v>171</v>
      </c>
      <c r="H226" s="93" t="s">
        <v>222</v>
      </c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</row>
    <row r="227" spans="1:26" ht="23.25" customHeight="1">
      <c r="A227" s="87">
        <v>45422</v>
      </c>
      <c r="B227" s="88">
        <v>-2000</v>
      </c>
      <c r="C227" s="89" t="s">
        <v>196</v>
      </c>
      <c r="D227" s="95" t="s">
        <v>197</v>
      </c>
      <c r="E227" s="90" t="s">
        <v>155</v>
      </c>
      <c r="F227" s="98" t="s">
        <v>386</v>
      </c>
      <c r="G227" s="92" t="s">
        <v>157</v>
      </c>
      <c r="H227" s="93" t="s">
        <v>198</v>
      </c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</row>
    <row r="228" spans="1:26" ht="23.25" customHeight="1">
      <c r="A228" s="87">
        <v>45422</v>
      </c>
      <c r="B228" s="88">
        <v>-16294.49</v>
      </c>
      <c r="C228" s="89" t="s">
        <v>400</v>
      </c>
      <c r="D228" s="95" t="s">
        <v>213</v>
      </c>
      <c r="E228" s="90" t="s">
        <v>155</v>
      </c>
      <c r="F228" s="98" t="s">
        <v>386</v>
      </c>
      <c r="G228" s="92" t="s">
        <v>300</v>
      </c>
      <c r="H228" s="93" t="s">
        <v>401</v>
      </c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</row>
    <row r="229" spans="1:26" ht="23.25" customHeight="1">
      <c r="A229" s="87">
        <v>45422</v>
      </c>
      <c r="B229" s="88">
        <v>-16294.49</v>
      </c>
      <c r="C229" s="89" t="s">
        <v>402</v>
      </c>
      <c r="D229" s="95" t="s">
        <v>229</v>
      </c>
      <c r="E229" s="90" t="s">
        <v>155</v>
      </c>
      <c r="F229" s="98" t="s">
        <v>386</v>
      </c>
      <c r="G229" s="92" t="s">
        <v>300</v>
      </c>
      <c r="H229" s="93" t="s">
        <v>401</v>
      </c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</row>
    <row r="230" spans="1:26" ht="23.25" customHeight="1">
      <c r="A230" s="87">
        <v>45422</v>
      </c>
      <c r="B230" s="96">
        <v>0.14000000000000001</v>
      </c>
      <c r="C230" s="89" t="s">
        <v>163</v>
      </c>
      <c r="D230" s="95" t="s">
        <v>164</v>
      </c>
      <c r="E230" s="90" t="s">
        <v>155</v>
      </c>
      <c r="F230" s="98"/>
      <c r="G230" s="92" t="s">
        <v>165</v>
      </c>
      <c r="H230" s="97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</row>
    <row r="231" spans="1:26" ht="23.25" customHeight="1">
      <c r="A231" s="87">
        <v>45422</v>
      </c>
      <c r="B231" s="88">
        <v>-7000</v>
      </c>
      <c r="C231" s="89" t="s">
        <v>403</v>
      </c>
      <c r="D231" s="95" t="s">
        <v>404</v>
      </c>
      <c r="E231" s="90" t="s">
        <v>155</v>
      </c>
      <c r="F231" s="98" t="s">
        <v>386</v>
      </c>
      <c r="G231" s="92" t="s">
        <v>136</v>
      </c>
      <c r="H231" s="93" t="s">
        <v>250</v>
      </c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</row>
    <row r="232" spans="1:26" ht="23.25" customHeight="1">
      <c r="A232" s="87">
        <v>45422</v>
      </c>
      <c r="B232" s="88">
        <v>-1247</v>
      </c>
      <c r="C232" s="89" t="s">
        <v>405</v>
      </c>
      <c r="D232" s="95" t="s">
        <v>192</v>
      </c>
      <c r="E232" s="90" t="s">
        <v>155</v>
      </c>
      <c r="F232" s="98" t="s">
        <v>386</v>
      </c>
      <c r="G232" s="92" t="s">
        <v>230</v>
      </c>
      <c r="H232" s="93" t="s">
        <v>265</v>
      </c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</row>
    <row r="233" spans="1:26" ht="23.25" customHeight="1">
      <c r="A233" s="87">
        <v>45422</v>
      </c>
      <c r="B233" s="88">
        <v>-402.26</v>
      </c>
      <c r="C233" s="89" t="s">
        <v>406</v>
      </c>
      <c r="D233" s="95" t="s">
        <v>192</v>
      </c>
      <c r="E233" s="90" t="s">
        <v>155</v>
      </c>
      <c r="F233" s="98" t="s">
        <v>386</v>
      </c>
      <c r="G233" s="92" t="s">
        <v>230</v>
      </c>
      <c r="H233" s="93" t="s">
        <v>265</v>
      </c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</row>
    <row r="234" spans="1:26" ht="23.25" customHeight="1">
      <c r="A234" s="87">
        <v>45422</v>
      </c>
      <c r="B234" s="96">
        <v>50000.72</v>
      </c>
      <c r="C234" s="89" t="s">
        <v>243</v>
      </c>
      <c r="D234" s="95" t="s">
        <v>164</v>
      </c>
      <c r="E234" s="90" t="s">
        <v>155</v>
      </c>
      <c r="F234" s="98"/>
      <c r="G234" s="92" t="s">
        <v>244</v>
      </c>
      <c r="H234" s="97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</row>
    <row r="235" spans="1:26" ht="23.25" customHeight="1">
      <c r="A235" s="87">
        <v>45425</v>
      </c>
      <c r="B235" s="88">
        <v>-313.31</v>
      </c>
      <c r="C235" s="89" t="s">
        <v>407</v>
      </c>
      <c r="D235" s="95" t="s">
        <v>213</v>
      </c>
      <c r="E235" s="90" t="s">
        <v>155</v>
      </c>
      <c r="F235" s="98" t="s">
        <v>386</v>
      </c>
      <c r="G235" s="92" t="s">
        <v>300</v>
      </c>
      <c r="H235" s="93" t="s">
        <v>401</v>
      </c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</row>
    <row r="236" spans="1:26" ht="23.25" customHeight="1">
      <c r="A236" s="87">
        <v>45425</v>
      </c>
      <c r="B236" s="88">
        <v>-313.31</v>
      </c>
      <c r="C236" s="89" t="s">
        <v>408</v>
      </c>
      <c r="D236" s="95" t="s">
        <v>229</v>
      </c>
      <c r="E236" s="90" t="s">
        <v>155</v>
      </c>
      <c r="F236" s="98" t="s">
        <v>386</v>
      </c>
      <c r="G236" s="92" t="s">
        <v>300</v>
      </c>
      <c r="H236" s="93" t="s">
        <v>401</v>
      </c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</row>
    <row r="237" spans="1:26" ht="23.25" customHeight="1">
      <c r="A237" s="87">
        <v>45425</v>
      </c>
      <c r="B237" s="96">
        <v>0.04</v>
      </c>
      <c r="C237" s="89" t="s">
        <v>163</v>
      </c>
      <c r="D237" s="95" t="s">
        <v>164</v>
      </c>
      <c r="E237" s="90" t="s">
        <v>155</v>
      </c>
      <c r="F237" s="98"/>
      <c r="G237" s="92" t="s">
        <v>165</v>
      </c>
      <c r="H237" s="97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</row>
    <row r="238" spans="1:26" ht="23.25" customHeight="1">
      <c r="A238" s="87">
        <v>45427</v>
      </c>
      <c r="B238" s="88">
        <v>-3170</v>
      </c>
      <c r="C238" s="89" t="s">
        <v>173</v>
      </c>
      <c r="D238" s="95" t="s">
        <v>174</v>
      </c>
      <c r="E238" s="90" t="s">
        <v>155</v>
      </c>
      <c r="F238" s="98" t="s">
        <v>386</v>
      </c>
      <c r="G238" s="92" t="s">
        <v>175</v>
      </c>
      <c r="H238" s="93" t="s">
        <v>176</v>
      </c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</row>
    <row r="239" spans="1:26" ht="23.25" customHeight="1">
      <c r="A239" s="87">
        <v>45427</v>
      </c>
      <c r="B239" s="96">
        <v>0.16</v>
      </c>
      <c r="C239" s="89" t="s">
        <v>163</v>
      </c>
      <c r="D239" s="95" t="s">
        <v>164</v>
      </c>
      <c r="E239" s="90" t="s">
        <v>155</v>
      </c>
      <c r="F239" s="98"/>
      <c r="G239" s="92" t="s">
        <v>165</v>
      </c>
      <c r="H239" s="97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</row>
    <row r="240" spans="1:26" ht="23.25" customHeight="1">
      <c r="A240" s="87">
        <v>45427</v>
      </c>
      <c r="B240" s="88">
        <v>-5.88</v>
      </c>
      <c r="C240" s="89" t="s">
        <v>409</v>
      </c>
      <c r="D240" s="95" t="s">
        <v>164</v>
      </c>
      <c r="E240" s="90" t="s">
        <v>155</v>
      </c>
      <c r="F240" s="98"/>
      <c r="G240" s="92" t="s">
        <v>335</v>
      </c>
      <c r="H240" s="97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</row>
    <row r="241" spans="1:26" ht="23.25" customHeight="1">
      <c r="A241" s="87">
        <v>45429</v>
      </c>
      <c r="B241" s="88">
        <v>-441.64</v>
      </c>
      <c r="C241" s="89" t="s">
        <v>410</v>
      </c>
      <c r="D241" s="95" t="s">
        <v>208</v>
      </c>
      <c r="E241" s="90" t="s">
        <v>155</v>
      </c>
      <c r="F241" s="98" t="s">
        <v>386</v>
      </c>
      <c r="G241" s="92" t="s">
        <v>136</v>
      </c>
      <c r="H241" s="93" t="s">
        <v>284</v>
      </c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</row>
    <row r="242" spans="1:26" ht="23.25" customHeight="1">
      <c r="A242" s="87">
        <v>45429</v>
      </c>
      <c r="B242" s="88">
        <v>-697.8</v>
      </c>
      <c r="C242" s="89" t="s">
        <v>411</v>
      </c>
      <c r="D242" s="95" t="s">
        <v>208</v>
      </c>
      <c r="E242" s="90" t="s">
        <v>155</v>
      </c>
      <c r="F242" s="98" t="s">
        <v>386</v>
      </c>
      <c r="G242" s="92" t="s">
        <v>136</v>
      </c>
      <c r="H242" s="93" t="s">
        <v>272</v>
      </c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</row>
    <row r="243" spans="1:26" ht="23.25" customHeight="1">
      <c r="A243" s="87">
        <v>45429</v>
      </c>
      <c r="B243" s="88">
        <v>-697.8</v>
      </c>
      <c r="C243" s="89" t="s">
        <v>412</v>
      </c>
      <c r="D243" s="95" t="s">
        <v>208</v>
      </c>
      <c r="E243" s="90" t="s">
        <v>155</v>
      </c>
      <c r="F243" s="98" t="s">
        <v>386</v>
      </c>
      <c r="G243" s="92" t="s">
        <v>171</v>
      </c>
      <c r="H243" s="93" t="s">
        <v>268</v>
      </c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</row>
    <row r="244" spans="1:26" ht="23.25" customHeight="1">
      <c r="A244" s="87">
        <v>45429</v>
      </c>
      <c r="B244" s="88">
        <v>-395.88</v>
      </c>
      <c r="C244" s="89" t="s">
        <v>413</v>
      </c>
      <c r="D244" s="95" t="s">
        <v>208</v>
      </c>
      <c r="E244" s="90" t="s">
        <v>155</v>
      </c>
      <c r="F244" s="98" t="s">
        <v>386</v>
      </c>
      <c r="G244" s="92" t="s">
        <v>136</v>
      </c>
      <c r="H244" s="93" t="s">
        <v>270</v>
      </c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</row>
    <row r="245" spans="1:26" ht="23.25" customHeight="1">
      <c r="A245" s="87">
        <v>45429</v>
      </c>
      <c r="B245" s="88">
        <v>-5346</v>
      </c>
      <c r="C245" s="89" t="s">
        <v>303</v>
      </c>
      <c r="D245" s="95" t="s">
        <v>304</v>
      </c>
      <c r="E245" s="90" t="s">
        <v>155</v>
      </c>
      <c r="F245" s="98" t="s">
        <v>386</v>
      </c>
      <c r="G245" s="92" t="s">
        <v>142</v>
      </c>
      <c r="H245" s="93" t="s">
        <v>141</v>
      </c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</row>
    <row r="246" spans="1:26" ht="23.25" customHeight="1">
      <c r="A246" s="87">
        <v>45429</v>
      </c>
      <c r="B246" s="96">
        <v>0.16</v>
      </c>
      <c r="C246" s="89" t="s">
        <v>163</v>
      </c>
      <c r="D246" s="95" t="s">
        <v>164</v>
      </c>
      <c r="E246" s="90" t="s">
        <v>155</v>
      </c>
      <c r="F246" s="98"/>
      <c r="G246" s="92" t="s">
        <v>165</v>
      </c>
      <c r="H246" s="97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</row>
    <row r="247" spans="1:26" ht="23.25" customHeight="1">
      <c r="A247" s="87">
        <v>45432</v>
      </c>
      <c r="B247" s="88">
        <v>-2040</v>
      </c>
      <c r="C247" s="89" t="s">
        <v>188</v>
      </c>
      <c r="D247" s="95" t="s">
        <v>189</v>
      </c>
      <c r="E247" s="90" t="s">
        <v>155</v>
      </c>
      <c r="F247" s="98" t="s">
        <v>386</v>
      </c>
      <c r="G247" s="92" t="s">
        <v>157</v>
      </c>
      <c r="H247" s="93" t="s">
        <v>190</v>
      </c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</row>
    <row r="248" spans="1:26" ht="23.25" customHeight="1">
      <c r="A248" s="87">
        <v>45432</v>
      </c>
      <c r="B248" s="88">
        <v>-416</v>
      </c>
      <c r="C248" s="89" t="s">
        <v>414</v>
      </c>
      <c r="D248" s="95" t="s">
        <v>279</v>
      </c>
      <c r="E248" s="90" t="s">
        <v>155</v>
      </c>
      <c r="F248" s="98" t="s">
        <v>386</v>
      </c>
      <c r="G248" s="92" t="s">
        <v>161</v>
      </c>
      <c r="H248" s="93" t="s">
        <v>233</v>
      </c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</row>
    <row r="249" spans="1:26" ht="23.25" customHeight="1">
      <c r="A249" s="87">
        <v>45432</v>
      </c>
      <c r="B249" s="88">
        <v>-2040</v>
      </c>
      <c r="C249" s="89" t="s">
        <v>415</v>
      </c>
      <c r="D249" s="95" t="s">
        <v>218</v>
      </c>
      <c r="E249" s="90" t="s">
        <v>155</v>
      </c>
      <c r="F249" s="98" t="s">
        <v>386</v>
      </c>
      <c r="G249" s="92" t="s">
        <v>136</v>
      </c>
      <c r="H249" s="93" t="s">
        <v>289</v>
      </c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</row>
    <row r="250" spans="1:26" ht="23.25" customHeight="1">
      <c r="A250" s="87">
        <v>45432</v>
      </c>
      <c r="B250" s="88">
        <v>-1700</v>
      </c>
      <c r="C250" s="89" t="s">
        <v>416</v>
      </c>
      <c r="D250" s="95" t="s">
        <v>213</v>
      </c>
      <c r="E250" s="90" t="s">
        <v>155</v>
      </c>
      <c r="F250" s="98" t="s">
        <v>386</v>
      </c>
      <c r="G250" s="92" t="s">
        <v>136</v>
      </c>
      <c r="H250" s="93" t="s">
        <v>289</v>
      </c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</row>
    <row r="251" spans="1:26" ht="23.25" customHeight="1">
      <c r="A251" s="87">
        <v>45432</v>
      </c>
      <c r="B251" s="88">
        <v>-2380</v>
      </c>
      <c r="C251" s="89" t="s">
        <v>417</v>
      </c>
      <c r="D251" s="95" t="s">
        <v>217</v>
      </c>
      <c r="E251" s="90" t="s">
        <v>155</v>
      </c>
      <c r="F251" s="98" t="s">
        <v>386</v>
      </c>
      <c r="G251" s="92" t="s">
        <v>136</v>
      </c>
      <c r="H251" s="93" t="s">
        <v>289</v>
      </c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</row>
    <row r="252" spans="1:26" ht="23.25" customHeight="1">
      <c r="A252" s="87">
        <v>45432</v>
      </c>
      <c r="B252" s="88">
        <v>-2040</v>
      </c>
      <c r="C252" s="89" t="s">
        <v>418</v>
      </c>
      <c r="D252" s="95" t="s">
        <v>290</v>
      </c>
      <c r="E252" s="90" t="s">
        <v>155</v>
      </c>
      <c r="F252" s="98" t="s">
        <v>386</v>
      </c>
      <c r="G252" s="92" t="s">
        <v>136</v>
      </c>
      <c r="H252" s="93" t="s">
        <v>291</v>
      </c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</row>
    <row r="253" spans="1:26" ht="23.25" customHeight="1">
      <c r="A253" s="87">
        <v>45432</v>
      </c>
      <c r="B253" s="88">
        <v>-1700</v>
      </c>
      <c r="C253" s="89" t="s">
        <v>419</v>
      </c>
      <c r="D253" s="95" t="s">
        <v>420</v>
      </c>
      <c r="E253" s="90" t="s">
        <v>155</v>
      </c>
      <c r="F253" s="98" t="s">
        <v>386</v>
      </c>
      <c r="G253" s="92" t="s">
        <v>171</v>
      </c>
      <c r="H253" s="93" t="s">
        <v>222</v>
      </c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</row>
    <row r="254" spans="1:26" ht="23.25" customHeight="1">
      <c r="A254" s="87">
        <v>45432</v>
      </c>
      <c r="B254" s="88">
        <v>-2040</v>
      </c>
      <c r="C254" s="89" t="s">
        <v>421</v>
      </c>
      <c r="D254" s="95" t="s">
        <v>314</v>
      </c>
      <c r="E254" s="90" t="s">
        <v>155</v>
      </c>
      <c r="F254" s="98" t="s">
        <v>386</v>
      </c>
      <c r="G254" s="92" t="s">
        <v>136</v>
      </c>
      <c r="H254" s="93" t="s">
        <v>291</v>
      </c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</row>
    <row r="255" spans="1:26" ht="23.25" customHeight="1">
      <c r="A255" s="87">
        <v>45432</v>
      </c>
      <c r="B255" s="88">
        <v>-2040</v>
      </c>
      <c r="C255" s="89" t="s">
        <v>422</v>
      </c>
      <c r="D255" s="95" t="s">
        <v>312</v>
      </c>
      <c r="E255" s="90" t="s">
        <v>155</v>
      </c>
      <c r="F255" s="98" t="s">
        <v>386</v>
      </c>
      <c r="G255" s="92" t="s">
        <v>136</v>
      </c>
      <c r="H255" s="93" t="s">
        <v>291</v>
      </c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</row>
    <row r="256" spans="1:26" ht="23.25" customHeight="1">
      <c r="A256" s="87">
        <v>45432</v>
      </c>
      <c r="B256" s="88">
        <v>-2040</v>
      </c>
      <c r="C256" s="89" t="s">
        <v>423</v>
      </c>
      <c r="D256" s="95" t="s">
        <v>223</v>
      </c>
      <c r="E256" s="90" t="s">
        <v>155</v>
      </c>
      <c r="F256" s="98" t="s">
        <v>386</v>
      </c>
      <c r="G256" s="92" t="s">
        <v>171</v>
      </c>
      <c r="H256" s="93" t="s">
        <v>222</v>
      </c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</row>
    <row r="257" spans="1:26" ht="23.25" customHeight="1">
      <c r="A257" s="87">
        <v>45432</v>
      </c>
      <c r="B257" s="88">
        <v>-1246.95</v>
      </c>
      <c r="C257" s="89" t="s">
        <v>424</v>
      </c>
      <c r="D257" s="95" t="s">
        <v>216</v>
      </c>
      <c r="E257" s="90" t="s">
        <v>155</v>
      </c>
      <c r="F257" s="98" t="s">
        <v>386</v>
      </c>
      <c r="G257" s="92" t="s">
        <v>136</v>
      </c>
      <c r="H257" s="93" t="s">
        <v>291</v>
      </c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</row>
    <row r="258" spans="1:26" ht="23.25" customHeight="1">
      <c r="A258" s="87">
        <v>45432</v>
      </c>
      <c r="B258" s="88">
        <v>-2380</v>
      </c>
      <c r="C258" s="89" t="s">
        <v>425</v>
      </c>
      <c r="D258" s="95" t="s">
        <v>292</v>
      </c>
      <c r="E258" s="90" t="s">
        <v>155</v>
      </c>
      <c r="F258" s="98" t="s">
        <v>386</v>
      </c>
      <c r="G258" s="92" t="s">
        <v>136</v>
      </c>
      <c r="H258" s="93" t="s">
        <v>291</v>
      </c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</row>
    <row r="259" spans="1:26" ht="23.25" customHeight="1">
      <c r="A259" s="87">
        <v>45432</v>
      </c>
      <c r="B259" s="88">
        <v>-945</v>
      </c>
      <c r="C259" s="89" t="s">
        <v>351</v>
      </c>
      <c r="D259" s="95" t="s">
        <v>232</v>
      </c>
      <c r="E259" s="90" t="s">
        <v>155</v>
      </c>
      <c r="F259" s="98" t="s">
        <v>386</v>
      </c>
      <c r="G259" s="92" t="s">
        <v>161</v>
      </c>
      <c r="H259" s="93" t="s">
        <v>233</v>
      </c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</row>
    <row r="260" spans="1:26" ht="23.25" customHeight="1">
      <c r="A260" s="87">
        <v>45432</v>
      </c>
      <c r="B260" s="88">
        <v>-1872.81</v>
      </c>
      <c r="C260" s="89" t="s">
        <v>426</v>
      </c>
      <c r="D260" s="95" t="s">
        <v>192</v>
      </c>
      <c r="E260" s="90" t="s">
        <v>155</v>
      </c>
      <c r="F260" s="98" t="s">
        <v>386</v>
      </c>
      <c r="G260" s="92" t="s">
        <v>161</v>
      </c>
      <c r="H260" s="93" t="s">
        <v>233</v>
      </c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</row>
    <row r="261" spans="1:26" ht="23.25" customHeight="1">
      <c r="A261" s="87">
        <v>45432</v>
      </c>
      <c r="B261" s="88">
        <v>-380.15</v>
      </c>
      <c r="C261" s="89" t="s">
        <v>427</v>
      </c>
      <c r="D261" s="95" t="s">
        <v>192</v>
      </c>
      <c r="E261" s="90" t="s">
        <v>155</v>
      </c>
      <c r="F261" s="98" t="s">
        <v>386</v>
      </c>
      <c r="G261" s="92" t="s">
        <v>161</v>
      </c>
      <c r="H261" s="93" t="s">
        <v>233</v>
      </c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</row>
    <row r="262" spans="1:26" ht="23.25" customHeight="1">
      <c r="A262" s="87">
        <v>45432</v>
      </c>
      <c r="B262" s="88">
        <v>-72.69</v>
      </c>
      <c r="C262" s="89" t="s">
        <v>428</v>
      </c>
      <c r="D262" s="95" t="s">
        <v>192</v>
      </c>
      <c r="E262" s="90" t="s">
        <v>155</v>
      </c>
      <c r="F262" s="98" t="s">
        <v>386</v>
      </c>
      <c r="G262" s="92" t="s">
        <v>193</v>
      </c>
      <c r="H262" s="93" t="s">
        <v>194</v>
      </c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</row>
    <row r="263" spans="1:26" ht="23.25" customHeight="1">
      <c r="A263" s="87">
        <v>45432</v>
      </c>
      <c r="B263" s="88">
        <v>-23.45</v>
      </c>
      <c r="C263" s="89" t="s">
        <v>429</v>
      </c>
      <c r="D263" s="95" t="s">
        <v>192</v>
      </c>
      <c r="E263" s="90" t="s">
        <v>155</v>
      </c>
      <c r="F263" s="98" t="s">
        <v>386</v>
      </c>
      <c r="G263" s="92" t="s">
        <v>193</v>
      </c>
      <c r="H263" s="93" t="s">
        <v>194</v>
      </c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</row>
    <row r="264" spans="1:26" ht="23.25" customHeight="1">
      <c r="A264" s="87">
        <v>45432</v>
      </c>
      <c r="B264" s="88">
        <v>-3400</v>
      </c>
      <c r="C264" s="89" t="s">
        <v>430</v>
      </c>
      <c r="D264" s="95" t="s">
        <v>431</v>
      </c>
      <c r="E264" s="90" t="s">
        <v>155</v>
      </c>
      <c r="F264" s="98" t="s">
        <v>386</v>
      </c>
      <c r="G264" s="92" t="s">
        <v>171</v>
      </c>
      <c r="H264" s="93" t="s">
        <v>222</v>
      </c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</row>
    <row r="265" spans="1:26" ht="23.25" customHeight="1">
      <c r="A265" s="87">
        <v>45432</v>
      </c>
      <c r="B265" s="88">
        <v>-140.49</v>
      </c>
      <c r="C265" s="89" t="s">
        <v>432</v>
      </c>
      <c r="D265" s="95" t="s">
        <v>164</v>
      </c>
      <c r="E265" s="90" t="s">
        <v>155</v>
      </c>
      <c r="F265" s="98"/>
      <c r="G265" s="92" t="s">
        <v>182</v>
      </c>
      <c r="H265" s="97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</row>
    <row r="266" spans="1:26" ht="23.25" customHeight="1">
      <c r="A266" s="87">
        <v>45432</v>
      </c>
      <c r="B266" s="88">
        <v>-140.49</v>
      </c>
      <c r="C266" s="89" t="s">
        <v>432</v>
      </c>
      <c r="D266" s="95" t="s">
        <v>164</v>
      </c>
      <c r="E266" s="90" t="s">
        <v>155</v>
      </c>
      <c r="F266" s="98"/>
      <c r="G266" s="92" t="s">
        <v>182</v>
      </c>
      <c r="H266" s="97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</row>
    <row r="267" spans="1:26" ht="23.25" customHeight="1">
      <c r="A267" s="87">
        <v>45432</v>
      </c>
      <c r="B267" s="88">
        <v>-140.49</v>
      </c>
      <c r="C267" s="89" t="s">
        <v>432</v>
      </c>
      <c r="D267" s="95" t="s">
        <v>164</v>
      </c>
      <c r="E267" s="90" t="s">
        <v>155</v>
      </c>
      <c r="F267" s="98"/>
      <c r="G267" s="92" t="s">
        <v>182</v>
      </c>
      <c r="H267" s="97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</row>
    <row r="268" spans="1:26" ht="23.25" customHeight="1">
      <c r="A268" s="87">
        <v>45432</v>
      </c>
      <c r="B268" s="96">
        <v>40000.46</v>
      </c>
      <c r="C268" s="89" t="s">
        <v>243</v>
      </c>
      <c r="D268" s="95" t="s">
        <v>164</v>
      </c>
      <c r="E268" s="90" t="s">
        <v>155</v>
      </c>
      <c r="F268" s="98"/>
      <c r="G268" s="92" t="s">
        <v>244</v>
      </c>
      <c r="H268" s="97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</row>
    <row r="269" spans="1:26" ht="23.25" customHeight="1">
      <c r="A269" s="87">
        <v>45433</v>
      </c>
      <c r="B269" s="88">
        <v>-11.76</v>
      </c>
      <c r="C269" s="89" t="s">
        <v>409</v>
      </c>
      <c r="D269" s="95" t="s">
        <v>164</v>
      </c>
      <c r="E269" s="90" t="s">
        <v>155</v>
      </c>
      <c r="F269" s="98"/>
      <c r="G269" s="92" t="s">
        <v>335</v>
      </c>
      <c r="H269" s="97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</row>
    <row r="270" spans="1:26" ht="23.25" customHeight="1">
      <c r="A270" s="87">
        <v>45433</v>
      </c>
      <c r="B270" s="96">
        <v>20000</v>
      </c>
      <c r="C270" s="89" t="s">
        <v>433</v>
      </c>
      <c r="D270" s="95" t="s">
        <v>434</v>
      </c>
      <c r="E270" s="90" t="s">
        <v>155</v>
      </c>
      <c r="F270" s="98"/>
      <c r="G270" s="92" t="s">
        <v>346</v>
      </c>
      <c r="H270" s="97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</row>
    <row r="271" spans="1:26" ht="23.25" customHeight="1">
      <c r="A271" s="87">
        <v>45436</v>
      </c>
      <c r="B271" s="88">
        <v>-5.88</v>
      </c>
      <c r="C271" s="89" t="s">
        <v>409</v>
      </c>
      <c r="D271" s="95" t="s">
        <v>164</v>
      </c>
      <c r="E271" s="90" t="s">
        <v>155</v>
      </c>
      <c r="F271" s="98"/>
      <c r="G271" s="92" t="s">
        <v>335</v>
      </c>
      <c r="H271" s="97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</row>
    <row r="272" spans="1:26" ht="23.25" customHeight="1">
      <c r="A272" s="87">
        <v>45436</v>
      </c>
      <c r="B272" s="96">
        <v>20000</v>
      </c>
      <c r="C272" s="89" t="s">
        <v>433</v>
      </c>
      <c r="D272" s="95" t="s">
        <v>435</v>
      </c>
      <c r="E272" s="90" t="s">
        <v>155</v>
      </c>
      <c r="F272" s="98"/>
      <c r="G272" s="92" t="s">
        <v>346</v>
      </c>
      <c r="H272" s="97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</row>
    <row r="273" spans="1:26" ht="23.25" customHeight="1">
      <c r="A273" s="87">
        <v>45439</v>
      </c>
      <c r="B273" s="88">
        <v>-425</v>
      </c>
      <c r="C273" s="89" t="s">
        <v>436</v>
      </c>
      <c r="D273" s="95" t="s">
        <v>263</v>
      </c>
      <c r="E273" s="90" t="s">
        <v>155</v>
      </c>
      <c r="F273" s="98" t="s">
        <v>386</v>
      </c>
      <c r="G273" s="92" t="s">
        <v>240</v>
      </c>
      <c r="H273" s="93" t="s">
        <v>241</v>
      </c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</row>
    <row r="274" spans="1:26" ht="23.25" customHeight="1">
      <c r="A274" s="87">
        <v>45439</v>
      </c>
      <c r="B274" s="88">
        <v>-5.88</v>
      </c>
      <c r="C274" s="89" t="s">
        <v>409</v>
      </c>
      <c r="D274" s="95" t="s">
        <v>164</v>
      </c>
      <c r="E274" s="90" t="s">
        <v>155</v>
      </c>
      <c r="F274" s="98"/>
      <c r="G274" s="92" t="s">
        <v>335</v>
      </c>
      <c r="H274" s="97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</row>
    <row r="275" spans="1:26" ht="23.25" customHeight="1">
      <c r="A275" s="87">
        <v>45439</v>
      </c>
      <c r="B275" s="96">
        <v>20000</v>
      </c>
      <c r="C275" s="89" t="s">
        <v>433</v>
      </c>
      <c r="D275" s="95" t="s">
        <v>437</v>
      </c>
      <c r="E275" s="90" t="s">
        <v>155</v>
      </c>
      <c r="F275" s="98"/>
      <c r="G275" s="92" t="s">
        <v>346</v>
      </c>
      <c r="H275" s="97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</row>
    <row r="276" spans="1:26" ht="23.25" customHeight="1">
      <c r="A276" s="87">
        <v>45440</v>
      </c>
      <c r="B276" s="88">
        <v>-1080.7</v>
      </c>
      <c r="C276" s="89" t="s">
        <v>438</v>
      </c>
      <c r="D276" s="95" t="s">
        <v>208</v>
      </c>
      <c r="E276" s="90" t="s">
        <v>155</v>
      </c>
      <c r="F276" s="98" t="s">
        <v>386</v>
      </c>
      <c r="G276" s="92" t="s">
        <v>136</v>
      </c>
      <c r="H276" s="93" t="s">
        <v>284</v>
      </c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</row>
    <row r="277" spans="1:26" ht="23.25" customHeight="1">
      <c r="A277" s="87">
        <v>45440</v>
      </c>
      <c r="B277" s="88">
        <v>-857.92</v>
      </c>
      <c r="C277" s="89" t="s">
        <v>439</v>
      </c>
      <c r="D277" s="95" t="s">
        <v>440</v>
      </c>
      <c r="E277" s="90" t="s">
        <v>155</v>
      </c>
      <c r="F277" s="98" t="s">
        <v>386</v>
      </c>
      <c r="G277" s="92" t="s">
        <v>240</v>
      </c>
      <c r="H277" s="93" t="s">
        <v>241</v>
      </c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</row>
    <row r="278" spans="1:26" ht="23.25" customHeight="1">
      <c r="A278" s="87">
        <v>45440</v>
      </c>
      <c r="B278" s="96">
        <v>0.14000000000000001</v>
      </c>
      <c r="C278" s="89" t="s">
        <v>163</v>
      </c>
      <c r="D278" s="95" t="s">
        <v>164</v>
      </c>
      <c r="E278" s="90" t="s">
        <v>155</v>
      </c>
      <c r="F278" s="98"/>
      <c r="G278" s="92" t="s">
        <v>165</v>
      </c>
      <c r="H278" s="97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</row>
    <row r="279" spans="1:26" ht="23.25" customHeight="1">
      <c r="A279" s="87">
        <v>45441</v>
      </c>
      <c r="B279" s="96">
        <v>0.28000000000000003</v>
      </c>
      <c r="C279" s="89" t="s">
        <v>163</v>
      </c>
      <c r="D279" s="95" t="s">
        <v>164</v>
      </c>
      <c r="E279" s="90" t="s">
        <v>155</v>
      </c>
      <c r="F279" s="98"/>
      <c r="G279" s="92" t="s">
        <v>165</v>
      </c>
      <c r="H279" s="97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</row>
    <row r="280" spans="1:26" ht="23.25" customHeight="1">
      <c r="A280" s="87">
        <v>45441</v>
      </c>
      <c r="B280" s="88">
        <v>-214.57</v>
      </c>
      <c r="C280" s="89" t="s">
        <v>441</v>
      </c>
      <c r="D280" s="95" t="s">
        <v>208</v>
      </c>
      <c r="E280" s="90" t="s">
        <v>155</v>
      </c>
      <c r="F280" s="98" t="s">
        <v>386</v>
      </c>
      <c r="G280" s="92" t="s">
        <v>300</v>
      </c>
      <c r="H280" s="93" t="s">
        <v>377</v>
      </c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</row>
    <row r="281" spans="1:26" ht="23.25" customHeight="1">
      <c r="A281" s="87">
        <v>45441</v>
      </c>
      <c r="B281" s="88">
        <v>-214.57</v>
      </c>
      <c r="C281" s="89" t="s">
        <v>442</v>
      </c>
      <c r="D281" s="95" t="s">
        <v>208</v>
      </c>
      <c r="E281" s="90" t="s">
        <v>155</v>
      </c>
      <c r="F281" s="98" t="s">
        <v>386</v>
      </c>
      <c r="G281" s="92" t="s">
        <v>300</v>
      </c>
      <c r="H281" s="93" t="s">
        <v>377</v>
      </c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</row>
    <row r="282" spans="1:26" ht="23.25" customHeight="1">
      <c r="A282" s="87">
        <v>45441</v>
      </c>
      <c r="B282" s="88">
        <v>-1500</v>
      </c>
      <c r="C282" s="89" t="s">
        <v>199</v>
      </c>
      <c r="D282" s="95" t="s">
        <v>200</v>
      </c>
      <c r="E282" s="90" t="s">
        <v>155</v>
      </c>
      <c r="F282" s="98" t="s">
        <v>386</v>
      </c>
      <c r="G282" s="92" t="s">
        <v>193</v>
      </c>
      <c r="H282" s="93" t="s">
        <v>201</v>
      </c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</row>
    <row r="283" spans="1:26" ht="23.25" customHeight="1">
      <c r="A283" s="87">
        <v>45441</v>
      </c>
      <c r="B283" s="88">
        <v>-1467.07</v>
      </c>
      <c r="C283" s="89" t="s">
        <v>443</v>
      </c>
      <c r="D283" s="95" t="s">
        <v>206</v>
      </c>
      <c r="E283" s="90" t="s">
        <v>155</v>
      </c>
      <c r="F283" s="98" t="s">
        <v>386</v>
      </c>
      <c r="G283" s="92" t="s">
        <v>193</v>
      </c>
      <c r="H283" s="93" t="s">
        <v>194</v>
      </c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</row>
    <row r="284" spans="1:26" ht="23.25" customHeight="1">
      <c r="A284" s="87">
        <v>45446</v>
      </c>
      <c r="B284" s="96">
        <v>0.23</v>
      </c>
      <c r="C284" s="89" t="s">
        <v>163</v>
      </c>
      <c r="D284" s="95" t="s">
        <v>164</v>
      </c>
      <c r="E284" s="90" t="s">
        <v>155</v>
      </c>
      <c r="F284" s="98"/>
      <c r="G284" s="92" t="s">
        <v>165</v>
      </c>
      <c r="H284" s="97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</row>
    <row r="285" spans="1:26" ht="23.25" customHeight="1">
      <c r="A285" s="87">
        <v>45446</v>
      </c>
      <c r="B285" s="88">
        <v>-1360</v>
      </c>
      <c r="C285" s="89" t="s">
        <v>444</v>
      </c>
      <c r="D285" s="95" t="s">
        <v>445</v>
      </c>
      <c r="E285" s="90" t="s">
        <v>155</v>
      </c>
      <c r="F285" s="98" t="s">
        <v>446</v>
      </c>
      <c r="G285" s="92" t="s">
        <v>136</v>
      </c>
      <c r="H285" s="93" t="s">
        <v>257</v>
      </c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</row>
    <row r="286" spans="1:26" ht="23.25" customHeight="1">
      <c r="A286" s="87">
        <v>45446</v>
      </c>
      <c r="B286" s="88">
        <v>-680</v>
      </c>
      <c r="C286" s="89" t="s">
        <v>447</v>
      </c>
      <c r="D286" s="95" t="s">
        <v>448</v>
      </c>
      <c r="E286" s="90" t="s">
        <v>155</v>
      </c>
      <c r="F286" s="98" t="s">
        <v>446</v>
      </c>
      <c r="G286" s="92" t="s">
        <v>136</v>
      </c>
      <c r="H286" s="93" t="s">
        <v>257</v>
      </c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</row>
    <row r="287" spans="1:26" ht="23.25" customHeight="1">
      <c r="A287" s="87">
        <v>45447</v>
      </c>
      <c r="B287" s="88">
        <v>-32.409999999999997</v>
      </c>
      <c r="C287" s="89" t="s">
        <v>334</v>
      </c>
      <c r="D287" s="95" t="s">
        <v>164</v>
      </c>
      <c r="E287" s="90" t="s">
        <v>155</v>
      </c>
      <c r="F287" s="98"/>
      <c r="G287" s="92" t="s">
        <v>335</v>
      </c>
      <c r="H287" s="97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</row>
    <row r="288" spans="1:26" ht="23.25" customHeight="1">
      <c r="A288" s="87">
        <v>45448</v>
      </c>
      <c r="B288" s="88">
        <v>-4273</v>
      </c>
      <c r="C288" s="89" t="s">
        <v>449</v>
      </c>
      <c r="D288" s="95" t="s">
        <v>276</v>
      </c>
      <c r="E288" s="90" t="s">
        <v>155</v>
      </c>
      <c r="F288" s="98" t="s">
        <v>446</v>
      </c>
      <c r="G288" s="92" t="s">
        <v>161</v>
      </c>
      <c r="H288" s="93" t="s">
        <v>233</v>
      </c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</row>
    <row r="289" spans="1:26" ht="23.25" customHeight="1">
      <c r="A289" s="87">
        <v>45448</v>
      </c>
      <c r="B289" s="88">
        <v>-16000</v>
      </c>
      <c r="C289" s="89" t="s">
        <v>159</v>
      </c>
      <c r="D289" s="95" t="s">
        <v>160</v>
      </c>
      <c r="E289" s="90" t="s">
        <v>155</v>
      </c>
      <c r="F289" s="98" t="s">
        <v>446</v>
      </c>
      <c r="G289" s="92" t="s">
        <v>161</v>
      </c>
      <c r="H289" s="93" t="s">
        <v>162</v>
      </c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</row>
    <row r="290" spans="1:26" ht="23.25" customHeight="1">
      <c r="A290" s="87">
        <v>45448</v>
      </c>
      <c r="B290" s="88">
        <v>-140</v>
      </c>
      <c r="C290" s="89" t="s">
        <v>153</v>
      </c>
      <c r="D290" s="95" t="s">
        <v>154</v>
      </c>
      <c r="E290" s="90" t="s">
        <v>155</v>
      </c>
      <c r="F290" s="98" t="s">
        <v>446</v>
      </c>
      <c r="G290" s="92" t="s">
        <v>157</v>
      </c>
      <c r="H290" s="93" t="s">
        <v>158</v>
      </c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</row>
    <row r="291" spans="1:26" ht="23.25" customHeight="1">
      <c r="A291" s="87">
        <v>45448</v>
      </c>
      <c r="B291" s="88">
        <v>-4800</v>
      </c>
      <c r="C291" s="89" t="s">
        <v>169</v>
      </c>
      <c r="D291" s="95" t="s">
        <v>170</v>
      </c>
      <c r="E291" s="90" t="s">
        <v>155</v>
      </c>
      <c r="F291" s="98" t="s">
        <v>446</v>
      </c>
      <c r="G291" s="92" t="s">
        <v>171</v>
      </c>
      <c r="H291" s="93" t="s">
        <v>172</v>
      </c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</row>
    <row r="292" spans="1:26" ht="23.25" customHeight="1">
      <c r="A292" s="87">
        <v>45448</v>
      </c>
      <c r="B292" s="96">
        <v>2.23</v>
      </c>
      <c r="C292" s="89" t="s">
        <v>163</v>
      </c>
      <c r="D292" s="95" t="s">
        <v>164</v>
      </c>
      <c r="E292" s="90" t="s">
        <v>155</v>
      </c>
      <c r="F292" s="98"/>
      <c r="G292" s="92" t="s">
        <v>165</v>
      </c>
      <c r="H292" s="97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</row>
    <row r="293" spans="1:26" ht="23.25" customHeight="1">
      <c r="A293" s="87">
        <v>45448</v>
      </c>
      <c r="B293" s="88">
        <v>-2717.41</v>
      </c>
      <c r="C293" s="89" t="s">
        <v>450</v>
      </c>
      <c r="D293" s="95" t="s">
        <v>312</v>
      </c>
      <c r="E293" s="90" t="s">
        <v>155</v>
      </c>
      <c r="F293" s="98" t="s">
        <v>446</v>
      </c>
      <c r="G293" s="92" t="s">
        <v>157</v>
      </c>
      <c r="H293" s="93" t="s">
        <v>227</v>
      </c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</row>
    <row r="294" spans="1:26" ht="23.25" customHeight="1">
      <c r="A294" s="87">
        <v>45449</v>
      </c>
      <c r="B294" s="88">
        <v>-11.76</v>
      </c>
      <c r="C294" s="89" t="s">
        <v>409</v>
      </c>
      <c r="D294" s="95" t="s">
        <v>164</v>
      </c>
      <c r="E294" s="90" t="s">
        <v>155</v>
      </c>
      <c r="F294" s="98"/>
      <c r="G294" s="92" t="s">
        <v>335</v>
      </c>
      <c r="H294" s="97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</row>
    <row r="295" spans="1:26" ht="23.25" customHeight="1">
      <c r="A295" s="87">
        <v>45449</v>
      </c>
      <c r="B295" s="96">
        <v>10000</v>
      </c>
      <c r="C295" s="89" t="s">
        <v>433</v>
      </c>
      <c r="D295" s="95" t="s">
        <v>451</v>
      </c>
      <c r="E295" s="90" t="s">
        <v>155</v>
      </c>
      <c r="F295" s="98"/>
      <c r="G295" s="92" t="s">
        <v>452</v>
      </c>
      <c r="H295" s="97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</row>
    <row r="296" spans="1:26" ht="23.25" customHeight="1">
      <c r="A296" s="87">
        <v>45449</v>
      </c>
      <c r="B296" s="96">
        <v>10000</v>
      </c>
      <c r="C296" s="89" t="s">
        <v>433</v>
      </c>
      <c r="D296" s="95" t="s">
        <v>453</v>
      </c>
      <c r="E296" s="90" t="s">
        <v>155</v>
      </c>
      <c r="F296" s="98"/>
      <c r="G296" s="92" t="s">
        <v>452</v>
      </c>
      <c r="H296" s="97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</row>
    <row r="297" spans="1:26" ht="23.25" customHeight="1">
      <c r="A297" s="87">
        <v>45450</v>
      </c>
      <c r="B297" s="96">
        <v>20000</v>
      </c>
      <c r="C297" s="89" t="s">
        <v>433</v>
      </c>
      <c r="D297" s="95" t="s">
        <v>454</v>
      </c>
      <c r="E297" s="90" t="s">
        <v>155</v>
      </c>
      <c r="F297" s="98"/>
      <c r="G297" s="92" t="s">
        <v>346</v>
      </c>
      <c r="H297" s="97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</row>
    <row r="298" spans="1:26" ht="23.25" customHeight="1">
      <c r="A298" s="87">
        <v>45450</v>
      </c>
      <c r="B298" s="88">
        <v>-11.76</v>
      </c>
      <c r="C298" s="89" t="s">
        <v>409</v>
      </c>
      <c r="D298" s="95" t="s">
        <v>164</v>
      </c>
      <c r="E298" s="90" t="s">
        <v>155</v>
      </c>
      <c r="F298" s="98"/>
      <c r="G298" s="92" t="s">
        <v>335</v>
      </c>
      <c r="H298" s="97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</row>
    <row r="299" spans="1:26" ht="23.25" customHeight="1">
      <c r="A299" s="87">
        <v>45450</v>
      </c>
      <c r="B299" s="96">
        <v>20000</v>
      </c>
      <c r="C299" s="89" t="s">
        <v>433</v>
      </c>
      <c r="D299" s="95" t="s">
        <v>455</v>
      </c>
      <c r="E299" s="90" t="s">
        <v>155</v>
      </c>
      <c r="F299" s="98"/>
      <c r="G299" s="92" t="s">
        <v>346</v>
      </c>
      <c r="H299" s="97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</row>
    <row r="300" spans="1:26" ht="23.25" customHeight="1">
      <c r="A300" s="87">
        <v>45453</v>
      </c>
      <c r="B300" s="88">
        <v>-813.88</v>
      </c>
      <c r="C300" s="89" t="s">
        <v>456</v>
      </c>
      <c r="D300" s="95" t="s">
        <v>208</v>
      </c>
      <c r="E300" s="90" t="s">
        <v>155</v>
      </c>
      <c r="F300" s="98" t="s">
        <v>446</v>
      </c>
      <c r="G300" s="92" t="s">
        <v>136</v>
      </c>
      <c r="H300" s="93" t="s">
        <v>272</v>
      </c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</row>
    <row r="301" spans="1:26" ht="23.25" customHeight="1">
      <c r="A301" s="87">
        <v>45453</v>
      </c>
      <c r="B301" s="88">
        <v>-1083.97</v>
      </c>
      <c r="C301" s="89" t="s">
        <v>457</v>
      </c>
      <c r="D301" s="95" t="s">
        <v>208</v>
      </c>
      <c r="E301" s="90" t="s">
        <v>155</v>
      </c>
      <c r="F301" s="98" t="s">
        <v>446</v>
      </c>
      <c r="G301" s="92" t="s">
        <v>136</v>
      </c>
      <c r="H301" s="93" t="s">
        <v>284</v>
      </c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</row>
    <row r="302" spans="1:26" ht="23.25" customHeight="1">
      <c r="A302" s="87">
        <v>45453</v>
      </c>
      <c r="B302" s="88">
        <v>-5000</v>
      </c>
      <c r="C302" s="89" t="s">
        <v>458</v>
      </c>
      <c r="D302" s="95" t="s">
        <v>312</v>
      </c>
      <c r="E302" s="90" t="s">
        <v>155</v>
      </c>
      <c r="F302" s="98" t="s">
        <v>446</v>
      </c>
      <c r="G302" s="92" t="s">
        <v>136</v>
      </c>
      <c r="H302" s="93" t="s">
        <v>313</v>
      </c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</row>
    <row r="303" spans="1:26" ht="23.25" customHeight="1">
      <c r="A303" s="87">
        <v>45453</v>
      </c>
      <c r="B303" s="88">
        <v>-2040</v>
      </c>
      <c r="C303" s="89" t="s">
        <v>188</v>
      </c>
      <c r="D303" s="95" t="s">
        <v>189</v>
      </c>
      <c r="E303" s="90" t="s">
        <v>155</v>
      </c>
      <c r="F303" s="98" t="s">
        <v>446</v>
      </c>
      <c r="G303" s="92" t="s">
        <v>157</v>
      </c>
      <c r="H303" s="93" t="s">
        <v>190</v>
      </c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</row>
    <row r="304" spans="1:26" ht="23.25" customHeight="1">
      <c r="A304" s="87">
        <v>45453</v>
      </c>
      <c r="B304" s="88">
        <v>-2000</v>
      </c>
      <c r="C304" s="89" t="s">
        <v>196</v>
      </c>
      <c r="D304" s="95" t="s">
        <v>197</v>
      </c>
      <c r="E304" s="90" t="s">
        <v>155</v>
      </c>
      <c r="F304" s="98" t="s">
        <v>446</v>
      </c>
      <c r="G304" s="92" t="s">
        <v>157</v>
      </c>
      <c r="H304" s="93" t="s">
        <v>198</v>
      </c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</row>
    <row r="305" spans="1:26" ht="23.25" customHeight="1">
      <c r="A305" s="87">
        <v>45453</v>
      </c>
      <c r="B305" s="88">
        <v>-2500</v>
      </c>
      <c r="C305" s="89" t="s">
        <v>458</v>
      </c>
      <c r="D305" s="95" t="s">
        <v>314</v>
      </c>
      <c r="E305" s="90" t="s">
        <v>155</v>
      </c>
      <c r="F305" s="98" t="s">
        <v>446</v>
      </c>
      <c r="G305" s="92" t="s">
        <v>136</v>
      </c>
      <c r="H305" s="93" t="s">
        <v>315</v>
      </c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</row>
    <row r="306" spans="1:26" ht="23.25" customHeight="1">
      <c r="A306" s="87">
        <v>45453</v>
      </c>
      <c r="B306" s="88">
        <v>-1300</v>
      </c>
      <c r="C306" s="89" t="s">
        <v>166</v>
      </c>
      <c r="D306" s="95" t="s">
        <v>167</v>
      </c>
      <c r="E306" s="90" t="s">
        <v>155</v>
      </c>
      <c r="F306" s="98" t="s">
        <v>446</v>
      </c>
      <c r="G306" s="92" t="s">
        <v>157</v>
      </c>
      <c r="H306" s="93" t="s">
        <v>168</v>
      </c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</row>
    <row r="307" spans="1:26" ht="23.25" customHeight="1">
      <c r="A307" s="87">
        <v>45453</v>
      </c>
      <c r="B307" s="96">
        <v>0.74</v>
      </c>
      <c r="C307" s="89" t="s">
        <v>163</v>
      </c>
      <c r="D307" s="95" t="s">
        <v>164</v>
      </c>
      <c r="E307" s="90" t="s">
        <v>155</v>
      </c>
      <c r="F307" s="98"/>
      <c r="G307" s="92" t="s">
        <v>165</v>
      </c>
      <c r="H307" s="97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</row>
    <row r="308" spans="1:26" ht="23.25" customHeight="1">
      <c r="A308" s="87">
        <v>45453</v>
      </c>
      <c r="B308" s="88">
        <v>-1561.56</v>
      </c>
      <c r="C308" s="89" t="s">
        <v>459</v>
      </c>
      <c r="D308" s="95" t="s">
        <v>276</v>
      </c>
      <c r="E308" s="90" t="s">
        <v>155</v>
      </c>
      <c r="F308" s="98" t="s">
        <v>446</v>
      </c>
      <c r="G308" s="92" t="s">
        <v>136</v>
      </c>
      <c r="H308" s="93" t="s">
        <v>284</v>
      </c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</row>
    <row r="309" spans="1:26" ht="23.25" customHeight="1">
      <c r="A309" s="87">
        <v>45453</v>
      </c>
      <c r="B309" s="88">
        <v>-1020</v>
      </c>
      <c r="C309" s="89" t="s">
        <v>460</v>
      </c>
      <c r="D309" s="95" t="s">
        <v>217</v>
      </c>
      <c r="E309" s="90" t="s">
        <v>155</v>
      </c>
      <c r="F309" s="98" t="s">
        <v>446</v>
      </c>
      <c r="G309" s="92" t="s">
        <v>300</v>
      </c>
      <c r="H309" s="93" t="s">
        <v>180</v>
      </c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</row>
    <row r="310" spans="1:26" ht="23.25" customHeight="1">
      <c r="A310" s="87">
        <v>45453</v>
      </c>
      <c r="B310" s="88">
        <v>-537</v>
      </c>
      <c r="C310" s="89" t="s">
        <v>461</v>
      </c>
      <c r="D310" s="95" t="s">
        <v>462</v>
      </c>
      <c r="E310" s="90" t="s">
        <v>155</v>
      </c>
      <c r="F310" s="98" t="s">
        <v>446</v>
      </c>
      <c r="G310" s="92" t="s">
        <v>240</v>
      </c>
      <c r="H310" s="93" t="s">
        <v>241</v>
      </c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</row>
    <row r="311" spans="1:26" ht="23.25" customHeight="1">
      <c r="A311" s="87">
        <v>45453</v>
      </c>
      <c r="B311" s="88">
        <v>-134.44999999999999</v>
      </c>
      <c r="C311" s="89" t="s">
        <v>463</v>
      </c>
      <c r="D311" s="95" t="s">
        <v>276</v>
      </c>
      <c r="E311" s="90" t="s">
        <v>155</v>
      </c>
      <c r="F311" s="98" t="s">
        <v>446</v>
      </c>
      <c r="G311" s="92" t="s">
        <v>240</v>
      </c>
      <c r="H311" s="93" t="s">
        <v>464</v>
      </c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</row>
    <row r="312" spans="1:26" ht="23.25" customHeight="1">
      <c r="A312" s="87">
        <v>45456</v>
      </c>
      <c r="B312" s="96">
        <v>0.82</v>
      </c>
      <c r="C312" s="89" t="s">
        <v>163</v>
      </c>
      <c r="D312" s="95" t="s">
        <v>164</v>
      </c>
      <c r="E312" s="90" t="s">
        <v>155</v>
      </c>
      <c r="F312" s="98"/>
      <c r="G312" s="92" t="s">
        <v>165</v>
      </c>
      <c r="H312" s="97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</row>
    <row r="313" spans="1:26" ht="23.25" customHeight="1">
      <c r="A313" s="87">
        <v>45456</v>
      </c>
      <c r="B313" s="88">
        <v>-5564</v>
      </c>
      <c r="C313" s="89" t="s">
        <v>465</v>
      </c>
      <c r="D313" s="95" t="s">
        <v>466</v>
      </c>
      <c r="E313" s="90" t="s">
        <v>155</v>
      </c>
      <c r="F313" s="98" t="s">
        <v>446</v>
      </c>
      <c r="G313" s="92" t="s">
        <v>136</v>
      </c>
      <c r="H313" s="93" t="s">
        <v>250</v>
      </c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</row>
    <row r="314" spans="1:26" ht="23.25" customHeight="1">
      <c r="A314" s="87">
        <v>45456</v>
      </c>
      <c r="B314" s="88">
        <v>-11900</v>
      </c>
      <c r="C314" s="89" t="s">
        <v>467</v>
      </c>
      <c r="D314" s="95" t="s">
        <v>404</v>
      </c>
      <c r="E314" s="90" t="s">
        <v>155</v>
      </c>
      <c r="F314" s="98" t="s">
        <v>446</v>
      </c>
      <c r="G314" s="92" t="s">
        <v>136</v>
      </c>
      <c r="H314" s="93" t="s">
        <v>250</v>
      </c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</row>
    <row r="315" spans="1:26" ht="23.25" customHeight="1">
      <c r="A315" s="87">
        <v>45457</v>
      </c>
      <c r="B315" s="88">
        <v>-5.88</v>
      </c>
      <c r="C315" s="89" t="s">
        <v>409</v>
      </c>
      <c r="D315" s="95" t="s">
        <v>164</v>
      </c>
      <c r="E315" s="90" t="s">
        <v>155</v>
      </c>
      <c r="F315" s="98"/>
      <c r="G315" s="92" t="s">
        <v>335</v>
      </c>
      <c r="H315" s="97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</row>
    <row r="316" spans="1:26" ht="23.25" customHeight="1">
      <c r="A316" s="87">
        <v>45457</v>
      </c>
      <c r="B316" s="96">
        <v>20000</v>
      </c>
      <c r="C316" s="89" t="s">
        <v>433</v>
      </c>
      <c r="D316" s="95" t="s">
        <v>468</v>
      </c>
      <c r="E316" s="90" t="s">
        <v>155</v>
      </c>
      <c r="F316" s="98"/>
      <c r="G316" s="92" t="s">
        <v>346</v>
      </c>
      <c r="H316" s="97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</row>
    <row r="317" spans="1:26" ht="23.25" customHeight="1">
      <c r="A317" s="87">
        <v>45460</v>
      </c>
      <c r="B317" s="88">
        <v>-6207.01</v>
      </c>
      <c r="C317" s="89" t="s">
        <v>469</v>
      </c>
      <c r="D317" s="95" t="s">
        <v>213</v>
      </c>
      <c r="E317" s="90" t="s">
        <v>155</v>
      </c>
      <c r="F317" s="98" t="s">
        <v>446</v>
      </c>
      <c r="G317" s="92" t="s">
        <v>300</v>
      </c>
      <c r="H317" s="93" t="s">
        <v>180</v>
      </c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</row>
    <row r="318" spans="1:26" ht="23.25" customHeight="1">
      <c r="A318" s="87">
        <v>45460</v>
      </c>
      <c r="B318" s="88">
        <v>-340</v>
      </c>
      <c r="C318" s="89" t="s">
        <v>470</v>
      </c>
      <c r="D318" s="95" t="s">
        <v>213</v>
      </c>
      <c r="E318" s="90" t="s">
        <v>155</v>
      </c>
      <c r="F318" s="98" t="s">
        <v>446</v>
      </c>
      <c r="G318" s="92" t="s">
        <v>179</v>
      </c>
      <c r="H318" s="93" t="s">
        <v>180</v>
      </c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</row>
    <row r="319" spans="1:26" ht="23.25" customHeight="1">
      <c r="A319" s="87">
        <v>45460</v>
      </c>
      <c r="B319" s="88">
        <v>-5.88</v>
      </c>
      <c r="C319" s="89" t="s">
        <v>409</v>
      </c>
      <c r="D319" s="95" t="s">
        <v>164</v>
      </c>
      <c r="E319" s="90" t="s">
        <v>155</v>
      </c>
      <c r="F319" s="98"/>
      <c r="G319" s="92" t="s">
        <v>335</v>
      </c>
      <c r="H319" s="97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</row>
    <row r="320" spans="1:26" ht="23.25" customHeight="1">
      <c r="A320" s="87">
        <v>45460</v>
      </c>
      <c r="B320" s="96">
        <v>20000</v>
      </c>
      <c r="C320" s="89" t="s">
        <v>433</v>
      </c>
      <c r="D320" s="95" t="s">
        <v>471</v>
      </c>
      <c r="E320" s="90" t="s">
        <v>155</v>
      </c>
      <c r="F320" s="98"/>
      <c r="G320" s="92" t="s">
        <v>346</v>
      </c>
      <c r="H320" s="97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</row>
    <row r="321" spans="1:26" ht="23.25" customHeight="1">
      <c r="A321" s="87">
        <v>45461</v>
      </c>
      <c r="B321" s="88">
        <v>-900.6</v>
      </c>
      <c r="C321" s="89" t="s">
        <v>309</v>
      </c>
      <c r="D321" s="95" t="s">
        <v>232</v>
      </c>
      <c r="E321" s="90" t="s">
        <v>155</v>
      </c>
      <c r="F321" s="98" t="s">
        <v>446</v>
      </c>
      <c r="G321" s="92" t="s">
        <v>161</v>
      </c>
      <c r="H321" s="93" t="s">
        <v>233</v>
      </c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</row>
    <row r="322" spans="1:26" ht="23.25" customHeight="1">
      <c r="A322" s="87">
        <v>45461</v>
      </c>
      <c r="B322" s="88">
        <v>-3170</v>
      </c>
      <c r="C322" s="89" t="s">
        <v>173</v>
      </c>
      <c r="D322" s="95" t="s">
        <v>174</v>
      </c>
      <c r="E322" s="90" t="s">
        <v>155</v>
      </c>
      <c r="F322" s="98" t="s">
        <v>446</v>
      </c>
      <c r="G322" s="92" t="s">
        <v>175</v>
      </c>
      <c r="H322" s="93" t="s">
        <v>176</v>
      </c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</row>
    <row r="323" spans="1:26" ht="23.25" customHeight="1">
      <c r="A323" s="87">
        <v>45461</v>
      </c>
      <c r="B323" s="88">
        <v>-5346</v>
      </c>
      <c r="C323" s="89" t="s">
        <v>303</v>
      </c>
      <c r="D323" s="95" t="s">
        <v>304</v>
      </c>
      <c r="E323" s="90" t="s">
        <v>155</v>
      </c>
      <c r="F323" s="98" t="s">
        <v>446</v>
      </c>
      <c r="G323" s="92" t="s">
        <v>142</v>
      </c>
      <c r="H323" s="93" t="s">
        <v>141</v>
      </c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</row>
    <row r="324" spans="1:26" ht="23.25" customHeight="1">
      <c r="A324" s="87">
        <v>45461</v>
      </c>
      <c r="B324" s="96">
        <v>0.62</v>
      </c>
      <c r="C324" s="89" t="s">
        <v>163</v>
      </c>
      <c r="D324" s="95" t="s">
        <v>164</v>
      </c>
      <c r="E324" s="90" t="s">
        <v>155</v>
      </c>
      <c r="F324" s="98"/>
      <c r="G324" s="92" t="s">
        <v>165</v>
      </c>
      <c r="H324" s="97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</row>
    <row r="325" spans="1:26" ht="23.25" customHeight="1">
      <c r="A325" s="87">
        <v>45462</v>
      </c>
      <c r="B325" s="88">
        <v>-11.76</v>
      </c>
      <c r="C325" s="89" t="s">
        <v>409</v>
      </c>
      <c r="D325" s="95" t="s">
        <v>164</v>
      </c>
      <c r="E325" s="90" t="s">
        <v>155</v>
      </c>
      <c r="F325" s="98"/>
      <c r="G325" s="92" t="s">
        <v>335</v>
      </c>
      <c r="H325" s="97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</row>
    <row r="326" spans="1:26" ht="23.25" customHeight="1">
      <c r="A326" s="87">
        <v>45462</v>
      </c>
      <c r="B326" s="96">
        <v>10000</v>
      </c>
      <c r="C326" s="89" t="s">
        <v>433</v>
      </c>
      <c r="D326" s="95" t="s">
        <v>472</v>
      </c>
      <c r="E326" s="90" t="s">
        <v>155</v>
      </c>
      <c r="F326" s="98"/>
      <c r="G326" s="92" t="s">
        <v>452</v>
      </c>
      <c r="H326" s="97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</row>
    <row r="327" spans="1:26" ht="23.25" customHeight="1">
      <c r="A327" s="87">
        <v>45463</v>
      </c>
      <c r="B327" s="88">
        <v>-416</v>
      </c>
      <c r="C327" s="89" t="s">
        <v>473</v>
      </c>
      <c r="D327" s="95" t="s">
        <v>279</v>
      </c>
      <c r="E327" s="90" t="s">
        <v>155</v>
      </c>
      <c r="F327" s="98" t="s">
        <v>446</v>
      </c>
      <c r="G327" s="92" t="s">
        <v>161</v>
      </c>
      <c r="H327" s="93" t="s">
        <v>233</v>
      </c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</row>
    <row r="328" spans="1:26" ht="23.25" customHeight="1">
      <c r="A328" s="87">
        <v>45463</v>
      </c>
      <c r="B328" s="88">
        <v>-1872.81</v>
      </c>
      <c r="C328" s="89" t="s">
        <v>474</v>
      </c>
      <c r="D328" s="95" t="s">
        <v>192</v>
      </c>
      <c r="E328" s="90" t="s">
        <v>155</v>
      </c>
      <c r="F328" s="98" t="s">
        <v>446</v>
      </c>
      <c r="G328" s="92" t="s">
        <v>161</v>
      </c>
      <c r="H328" s="93" t="s">
        <v>233</v>
      </c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</row>
    <row r="329" spans="1:26" ht="23.25" customHeight="1">
      <c r="A329" s="87">
        <v>45463</v>
      </c>
      <c r="B329" s="88">
        <v>-380.15</v>
      </c>
      <c r="C329" s="89" t="s">
        <v>475</v>
      </c>
      <c r="D329" s="95" t="s">
        <v>192</v>
      </c>
      <c r="E329" s="90" t="s">
        <v>155</v>
      </c>
      <c r="F329" s="98" t="s">
        <v>446</v>
      </c>
      <c r="G329" s="92" t="s">
        <v>161</v>
      </c>
      <c r="H329" s="93" t="s">
        <v>233</v>
      </c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</row>
    <row r="330" spans="1:26" ht="23.25" customHeight="1">
      <c r="A330" s="87">
        <v>45463</v>
      </c>
      <c r="B330" s="88">
        <v>-90.83</v>
      </c>
      <c r="C330" s="89" t="s">
        <v>476</v>
      </c>
      <c r="D330" s="95" t="s">
        <v>192</v>
      </c>
      <c r="E330" s="90" t="s">
        <v>155</v>
      </c>
      <c r="F330" s="98" t="s">
        <v>446</v>
      </c>
      <c r="G330" s="92" t="s">
        <v>193</v>
      </c>
      <c r="H330" s="93" t="s">
        <v>194</v>
      </c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</row>
    <row r="331" spans="1:26" ht="23.25" customHeight="1">
      <c r="A331" s="87">
        <v>45463</v>
      </c>
      <c r="B331" s="88">
        <v>-23.45</v>
      </c>
      <c r="C331" s="89" t="s">
        <v>477</v>
      </c>
      <c r="D331" s="95" t="s">
        <v>192</v>
      </c>
      <c r="E331" s="90" t="s">
        <v>155</v>
      </c>
      <c r="F331" s="98" t="s">
        <v>446</v>
      </c>
      <c r="G331" s="92" t="s">
        <v>193</v>
      </c>
      <c r="H331" s="93" t="s">
        <v>194</v>
      </c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</row>
    <row r="332" spans="1:26" ht="23.25" customHeight="1">
      <c r="A332" s="87">
        <v>45463</v>
      </c>
      <c r="B332" s="88">
        <v>-11.76</v>
      </c>
      <c r="C332" s="89" t="s">
        <v>409</v>
      </c>
      <c r="D332" s="95" t="s">
        <v>164</v>
      </c>
      <c r="E332" s="90" t="s">
        <v>155</v>
      </c>
      <c r="F332" s="98"/>
      <c r="G332" s="92" t="s">
        <v>335</v>
      </c>
      <c r="H332" s="97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</row>
    <row r="333" spans="1:26" ht="23.25" customHeight="1">
      <c r="A333" s="87">
        <v>45463</v>
      </c>
      <c r="B333" s="88">
        <v>-140.49</v>
      </c>
      <c r="C333" s="89" t="s">
        <v>478</v>
      </c>
      <c r="D333" s="95" t="s">
        <v>164</v>
      </c>
      <c r="E333" s="90" t="s">
        <v>155</v>
      </c>
      <c r="F333" s="98"/>
      <c r="G333" s="92" t="s">
        <v>182</v>
      </c>
      <c r="H333" s="97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</row>
    <row r="334" spans="1:26" ht="23.25" customHeight="1">
      <c r="A334" s="87">
        <v>45463</v>
      </c>
      <c r="B334" s="88">
        <v>-140.49</v>
      </c>
      <c r="C334" s="89" t="s">
        <v>478</v>
      </c>
      <c r="D334" s="95" t="s">
        <v>164</v>
      </c>
      <c r="E334" s="90" t="s">
        <v>155</v>
      </c>
      <c r="F334" s="98"/>
      <c r="G334" s="92" t="s">
        <v>182</v>
      </c>
      <c r="H334" s="97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</row>
    <row r="335" spans="1:26" ht="23.25" customHeight="1">
      <c r="A335" s="87">
        <v>45463</v>
      </c>
      <c r="B335" s="88">
        <v>-140.49</v>
      </c>
      <c r="C335" s="89" t="s">
        <v>478</v>
      </c>
      <c r="D335" s="95" t="s">
        <v>164</v>
      </c>
      <c r="E335" s="90" t="s">
        <v>155</v>
      </c>
      <c r="F335" s="98"/>
      <c r="G335" s="92" t="s">
        <v>182</v>
      </c>
      <c r="H335" s="97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</row>
    <row r="336" spans="1:26" ht="23.25" customHeight="1">
      <c r="A336" s="87">
        <v>45463</v>
      </c>
      <c r="B336" s="96">
        <v>10000</v>
      </c>
      <c r="C336" s="89" t="s">
        <v>433</v>
      </c>
      <c r="D336" s="95" t="s">
        <v>479</v>
      </c>
      <c r="E336" s="90" t="s">
        <v>155</v>
      </c>
      <c r="F336" s="98"/>
      <c r="G336" s="92" t="s">
        <v>452</v>
      </c>
      <c r="H336" s="97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</row>
    <row r="337" spans="1:26" ht="23.25" customHeight="1">
      <c r="A337" s="87">
        <v>45464</v>
      </c>
      <c r="B337" s="96">
        <v>20000</v>
      </c>
      <c r="C337" s="89" t="s">
        <v>433</v>
      </c>
      <c r="D337" s="95" t="s">
        <v>480</v>
      </c>
      <c r="E337" s="90" t="s">
        <v>155</v>
      </c>
      <c r="F337" s="98"/>
      <c r="G337" s="92" t="s">
        <v>346</v>
      </c>
      <c r="H337" s="97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</row>
    <row r="338" spans="1:26" ht="23.25" customHeight="1">
      <c r="A338" s="87">
        <v>45464</v>
      </c>
      <c r="B338" s="96">
        <v>20000</v>
      </c>
      <c r="C338" s="89" t="s">
        <v>433</v>
      </c>
      <c r="D338" s="95" t="s">
        <v>481</v>
      </c>
      <c r="E338" s="90" t="s">
        <v>155</v>
      </c>
      <c r="F338" s="98"/>
      <c r="G338" s="92" t="s">
        <v>346</v>
      </c>
      <c r="H338" s="97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</row>
    <row r="339" spans="1:26" ht="23.25" customHeight="1">
      <c r="A339" s="87">
        <v>45464</v>
      </c>
      <c r="B339" s="96">
        <v>20000</v>
      </c>
      <c r="C339" s="89" t="s">
        <v>433</v>
      </c>
      <c r="D339" s="95" t="s">
        <v>482</v>
      </c>
      <c r="E339" s="90" t="s">
        <v>155</v>
      </c>
      <c r="F339" s="98"/>
      <c r="G339" s="92" t="s">
        <v>346</v>
      </c>
      <c r="H339" s="97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</row>
    <row r="340" spans="1:26" ht="23.25" customHeight="1">
      <c r="A340" s="87">
        <v>45464</v>
      </c>
      <c r="B340" s="88">
        <v>-17.64</v>
      </c>
      <c r="C340" s="89" t="s">
        <v>409</v>
      </c>
      <c r="D340" s="95" t="s">
        <v>164</v>
      </c>
      <c r="E340" s="90" t="s">
        <v>155</v>
      </c>
      <c r="F340" s="98"/>
      <c r="G340" s="92" t="s">
        <v>335</v>
      </c>
      <c r="H340" s="97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</row>
    <row r="341" spans="1:26" ht="23.25" customHeight="1">
      <c r="A341" s="87">
        <v>45467</v>
      </c>
      <c r="B341" s="88">
        <v>-11.76</v>
      </c>
      <c r="C341" s="89" t="s">
        <v>409</v>
      </c>
      <c r="D341" s="95" t="s">
        <v>164</v>
      </c>
      <c r="E341" s="90" t="s">
        <v>155</v>
      </c>
      <c r="F341" s="98"/>
      <c r="G341" s="92" t="s">
        <v>335</v>
      </c>
      <c r="H341" s="97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</row>
    <row r="342" spans="1:26" ht="23.25" customHeight="1">
      <c r="A342" s="87">
        <v>45467</v>
      </c>
      <c r="B342" s="96">
        <v>20000</v>
      </c>
      <c r="C342" s="89" t="s">
        <v>433</v>
      </c>
      <c r="D342" s="95" t="s">
        <v>483</v>
      </c>
      <c r="E342" s="90" t="s">
        <v>155</v>
      </c>
      <c r="F342" s="98"/>
      <c r="G342" s="92" t="s">
        <v>346</v>
      </c>
      <c r="H342" s="97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</row>
    <row r="343" spans="1:26" ht="23.25" customHeight="1">
      <c r="A343" s="87">
        <v>45467</v>
      </c>
      <c r="B343" s="96">
        <v>20000</v>
      </c>
      <c r="C343" s="89" t="s">
        <v>433</v>
      </c>
      <c r="D343" s="95" t="s">
        <v>484</v>
      </c>
      <c r="E343" s="90" t="s">
        <v>155</v>
      </c>
      <c r="F343" s="98"/>
      <c r="G343" s="92" t="s">
        <v>346</v>
      </c>
      <c r="H343" s="97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</row>
    <row r="344" spans="1:26" ht="23.25" customHeight="1">
      <c r="A344" s="87">
        <v>45468</v>
      </c>
      <c r="B344" s="88">
        <v>-11.76</v>
      </c>
      <c r="C344" s="89" t="s">
        <v>409</v>
      </c>
      <c r="D344" s="95" t="s">
        <v>164</v>
      </c>
      <c r="E344" s="90" t="s">
        <v>155</v>
      </c>
      <c r="F344" s="98"/>
      <c r="G344" s="92" t="s">
        <v>335</v>
      </c>
      <c r="H344" s="97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</row>
    <row r="345" spans="1:26" ht="23.25" customHeight="1">
      <c r="A345" s="87">
        <v>45468</v>
      </c>
      <c r="B345" s="96">
        <v>20000</v>
      </c>
      <c r="C345" s="89" t="s">
        <v>433</v>
      </c>
      <c r="D345" s="95" t="s">
        <v>485</v>
      </c>
      <c r="E345" s="90" t="s">
        <v>155</v>
      </c>
      <c r="F345" s="98"/>
      <c r="G345" s="92" t="s">
        <v>346</v>
      </c>
      <c r="H345" s="97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</row>
    <row r="346" spans="1:26" ht="23.25" customHeight="1">
      <c r="A346" s="87">
        <v>45468</v>
      </c>
      <c r="B346" s="96">
        <v>20000</v>
      </c>
      <c r="C346" s="89" t="s">
        <v>433</v>
      </c>
      <c r="D346" s="95" t="s">
        <v>486</v>
      </c>
      <c r="E346" s="90" t="s">
        <v>155</v>
      </c>
      <c r="F346" s="98"/>
      <c r="G346" s="92" t="s">
        <v>346</v>
      </c>
      <c r="H346" s="97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</row>
    <row r="347" spans="1:26" ht="23.25" customHeight="1">
      <c r="A347" s="87">
        <v>45469</v>
      </c>
      <c r="B347" s="88">
        <v>-1500</v>
      </c>
      <c r="C347" s="89" t="s">
        <v>199</v>
      </c>
      <c r="D347" s="95" t="s">
        <v>200</v>
      </c>
      <c r="E347" s="90" t="s">
        <v>155</v>
      </c>
      <c r="F347" s="98" t="s">
        <v>446</v>
      </c>
      <c r="G347" s="92" t="s">
        <v>193</v>
      </c>
      <c r="H347" s="93" t="s">
        <v>201</v>
      </c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</row>
    <row r="348" spans="1:26" ht="23.25" customHeight="1">
      <c r="A348" s="87">
        <v>45469</v>
      </c>
      <c r="B348" s="88">
        <v>-1467.07</v>
      </c>
      <c r="C348" s="89" t="s">
        <v>487</v>
      </c>
      <c r="D348" s="95" t="s">
        <v>206</v>
      </c>
      <c r="E348" s="90" t="s">
        <v>155</v>
      </c>
      <c r="F348" s="98" t="s">
        <v>446</v>
      </c>
      <c r="G348" s="92" t="s">
        <v>193</v>
      </c>
      <c r="H348" s="93" t="s">
        <v>194</v>
      </c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</row>
    <row r="349" spans="1:26" ht="23.25" customHeight="1">
      <c r="A349" s="87">
        <v>45469</v>
      </c>
      <c r="B349" s="88">
        <v>-110</v>
      </c>
      <c r="C349" s="89" t="s">
        <v>488</v>
      </c>
      <c r="D349" s="95" t="s">
        <v>290</v>
      </c>
      <c r="E349" s="90" t="s">
        <v>155</v>
      </c>
      <c r="F349" s="98" t="s">
        <v>446</v>
      </c>
      <c r="G349" s="92" t="s">
        <v>136</v>
      </c>
      <c r="H349" s="93" t="s">
        <v>270</v>
      </c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</row>
    <row r="350" spans="1:26" ht="23.25" customHeight="1">
      <c r="A350" s="87">
        <v>45469</v>
      </c>
      <c r="B350" s="96">
        <v>20000</v>
      </c>
      <c r="C350" s="89" t="s">
        <v>433</v>
      </c>
      <c r="D350" s="95" t="s">
        <v>489</v>
      </c>
      <c r="E350" s="90" t="s">
        <v>155</v>
      </c>
      <c r="F350" s="98"/>
      <c r="G350" s="92" t="s">
        <v>346</v>
      </c>
      <c r="H350" s="97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</row>
    <row r="351" spans="1:26" ht="23.25" customHeight="1">
      <c r="A351" s="87">
        <v>45469</v>
      </c>
      <c r="B351" s="96">
        <v>20000</v>
      </c>
      <c r="C351" s="89" t="s">
        <v>433</v>
      </c>
      <c r="D351" s="95" t="s">
        <v>490</v>
      </c>
      <c r="E351" s="90" t="s">
        <v>155</v>
      </c>
      <c r="F351" s="98"/>
      <c r="G351" s="92" t="s">
        <v>346</v>
      </c>
      <c r="H351" s="97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</row>
    <row r="352" spans="1:26" ht="23.25" customHeight="1">
      <c r="A352" s="87">
        <v>45469</v>
      </c>
      <c r="B352" s="96">
        <v>20000</v>
      </c>
      <c r="C352" s="89" t="s">
        <v>433</v>
      </c>
      <c r="D352" s="95" t="s">
        <v>491</v>
      </c>
      <c r="E352" s="90" t="s">
        <v>155</v>
      </c>
      <c r="F352" s="98"/>
      <c r="G352" s="92" t="s">
        <v>346</v>
      </c>
      <c r="H352" s="97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</row>
    <row r="353" spans="1:26" ht="23.25" customHeight="1">
      <c r="A353" s="87">
        <v>45469</v>
      </c>
      <c r="B353" s="88">
        <v>-17.64</v>
      </c>
      <c r="C353" s="89" t="s">
        <v>409</v>
      </c>
      <c r="D353" s="95" t="s">
        <v>164</v>
      </c>
      <c r="E353" s="90" t="s">
        <v>155</v>
      </c>
      <c r="F353" s="98"/>
      <c r="G353" s="92" t="s">
        <v>335</v>
      </c>
      <c r="H353" s="97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</row>
    <row r="354" spans="1:26" ht="23.25" customHeight="1">
      <c r="A354" s="87">
        <v>45469</v>
      </c>
      <c r="B354" s="88">
        <v>-243.25</v>
      </c>
      <c r="C354" s="89" t="s">
        <v>492</v>
      </c>
      <c r="D354" s="95" t="s">
        <v>276</v>
      </c>
      <c r="E354" s="90" t="s">
        <v>155</v>
      </c>
      <c r="F354" s="98" t="s">
        <v>446</v>
      </c>
      <c r="G354" s="92" t="s">
        <v>240</v>
      </c>
      <c r="H354" s="93" t="s">
        <v>464</v>
      </c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</row>
    <row r="355" spans="1:26" ht="23.25" customHeight="1">
      <c r="A355" s="87">
        <v>45469</v>
      </c>
      <c r="B355" s="88">
        <v>-22.5</v>
      </c>
      <c r="C355" s="89" t="s">
        <v>493</v>
      </c>
      <c r="D355" s="95" t="s">
        <v>276</v>
      </c>
      <c r="E355" s="90" t="s">
        <v>155</v>
      </c>
      <c r="F355" s="98" t="s">
        <v>446</v>
      </c>
      <c r="G355" s="92" t="s">
        <v>253</v>
      </c>
      <c r="H355" s="93" t="s">
        <v>367</v>
      </c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</row>
    <row r="356" spans="1:26" ht="23.25" customHeight="1">
      <c r="A356" s="87">
        <v>45470</v>
      </c>
      <c r="B356" s="88">
        <v>-35.28</v>
      </c>
      <c r="C356" s="89" t="s">
        <v>409</v>
      </c>
      <c r="D356" s="95" t="s">
        <v>164</v>
      </c>
      <c r="E356" s="90" t="s">
        <v>155</v>
      </c>
      <c r="F356" s="98"/>
      <c r="G356" s="92" t="s">
        <v>335</v>
      </c>
      <c r="H356" s="97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</row>
    <row r="357" spans="1:26" ht="23.25" customHeight="1">
      <c r="A357" s="87">
        <v>45470</v>
      </c>
      <c r="B357" s="96">
        <v>10000</v>
      </c>
      <c r="C357" s="89" t="s">
        <v>433</v>
      </c>
      <c r="D357" s="95" t="s">
        <v>494</v>
      </c>
      <c r="E357" s="90" t="s">
        <v>155</v>
      </c>
      <c r="F357" s="98"/>
      <c r="G357" s="92" t="s">
        <v>452</v>
      </c>
      <c r="H357" s="97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</row>
    <row r="358" spans="1:26" ht="23.25" customHeight="1">
      <c r="A358" s="87">
        <v>45470</v>
      </c>
      <c r="B358" s="96">
        <v>20000</v>
      </c>
      <c r="C358" s="89" t="s">
        <v>433</v>
      </c>
      <c r="D358" s="95" t="s">
        <v>495</v>
      </c>
      <c r="E358" s="90" t="s">
        <v>155</v>
      </c>
      <c r="F358" s="98"/>
      <c r="G358" s="92" t="s">
        <v>346</v>
      </c>
      <c r="H358" s="97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</row>
    <row r="359" spans="1:26" ht="23.25" customHeight="1">
      <c r="A359" s="87">
        <v>45470</v>
      </c>
      <c r="B359" s="96">
        <v>10000</v>
      </c>
      <c r="C359" s="89" t="s">
        <v>433</v>
      </c>
      <c r="D359" s="95" t="s">
        <v>496</v>
      </c>
      <c r="E359" s="90" t="s">
        <v>155</v>
      </c>
      <c r="F359" s="98"/>
      <c r="G359" s="92" t="s">
        <v>452</v>
      </c>
      <c r="H359" s="97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</row>
    <row r="360" spans="1:26" ht="23.25" customHeight="1">
      <c r="A360" s="87">
        <v>45470</v>
      </c>
      <c r="B360" s="96">
        <v>10000</v>
      </c>
      <c r="C360" s="89" t="s">
        <v>433</v>
      </c>
      <c r="D360" s="95" t="s">
        <v>497</v>
      </c>
      <c r="E360" s="90" t="s">
        <v>155</v>
      </c>
      <c r="F360" s="98"/>
      <c r="G360" s="92" t="s">
        <v>452</v>
      </c>
      <c r="H360" s="97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</row>
    <row r="361" spans="1:26" ht="23.25" customHeight="1">
      <c r="A361" s="87">
        <v>45470</v>
      </c>
      <c r="B361" s="96">
        <v>10000</v>
      </c>
      <c r="C361" s="89" t="s">
        <v>433</v>
      </c>
      <c r="D361" s="95" t="s">
        <v>498</v>
      </c>
      <c r="E361" s="90" t="s">
        <v>155</v>
      </c>
      <c r="F361" s="98"/>
      <c r="G361" s="92" t="s">
        <v>452</v>
      </c>
      <c r="H361" s="97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</row>
    <row r="362" spans="1:26" ht="23.25" customHeight="1">
      <c r="A362" s="87">
        <v>45470</v>
      </c>
      <c r="B362" s="96">
        <v>10000</v>
      </c>
      <c r="C362" s="89" t="s">
        <v>433</v>
      </c>
      <c r="D362" s="95" t="s">
        <v>499</v>
      </c>
      <c r="E362" s="90" t="s">
        <v>155</v>
      </c>
      <c r="F362" s="98"/>
      <c r="G362" s="92" t="s">
        <v>346</v>
      </c>
      <c r="H362" s="97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</row>
    <row r="363" spans="1:26" ht="23.25" customHeight="1">
      <c r="A363" s="87">
        <v>45471</v>
      </c>
      <c r="B363" s="88">
        <v>-2267.33</v>
      </c>
      <c r="C363" s="89" t="s">
        <v>500</v>
      </c>
      <c r="D363" s="95" t="s">
        <v>208</v>
      </c>
      <c r="E363" s="90" t="s">
        <v>155</v>
      </c>
      <c r="F363" s="98" t="s">
        <v>446</v>
      </c>
      <c r="G363" s="92" t="s">
        <v>300</v>
      </c>
      <c r="H363" s="93" t="s">
        <v>235</v>
      </c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</row>
    <row r="364" spans="1:26" ht="23.25" customHeight="1">
      <c r="A364" s="87">
        <v>45471</v>
      </c>
      <c r="B364" s="88">
        <v>-664.51</v>
      </c>
      <c r="C364" s="89" t="s">
        <v>501</v>
      </c>
      <c r="D364" s="95" t="s">
        <v>208</v>
      </c>
      <c r="E364" s="90" t="s">
        <v>155</v>
      </c>
      <c r="F364" s="98" t="s">
        <v>446</v>
      </c>
      <c r="G364" s="92" t="s">
        <v>136</v>
      </c>
      <c r="H364" s="93" t="s">
        <v>270</v>
      </c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</row>
    <row r="365" spans="1:26" ht="23.25" customHeight="1">
      <c r="A365" s="87">
        <v>45471</v>
      </c>
      <c r="B365" s="88">
        <v>-35.28</v>
      </c>
      <c r="C365" s="89" t="s">
        <v>409</v>
      </c>
      <c r="D365" s="95" t="s">
        <v>164</v>
      </c>
      <c r="E365" s="90" t="s">
        <v>155</v>
      </c>
      <c r="F365" s="98"/>
      <c r="G365" s="92" t="s">
        <v>335</v>
      </c>
      <c r="H365" s="97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</row>
    <row r="366" spans="1:26" ht="23.25" customHeight="1">
      <c r="A366" s="87">
        <v>45471</v>
      </c>
      <c r="B366" s="96">
        <v>20000</v>
      </c>
      <c r="C366" s="89" t="s">
        <v>433</v>
      </c>
      <c r="D366" s="95" t="s">
        <v>502</v>
      </c>
      <c r="E366" s="90" t="s">
        <v>155</v>
      </c>
      <c r="F366" s="98"/>
      <c r="G366" s="92" t="s">
        <v>346</v>
      </c>
      <c r="H366" s="97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</row>
    <row r="367" spans="1:26" ht="23.25" customHeight="1">
      <c r="A367" s="87">
        <v>45471</v>
      </c>
      <c r="B367" s="96">
        <v>20000</v>
      </c>
      <c r="C367" s="89" t="s">
        <v>433</v>
      </c>
      <c r="D367" s="95" t="s">
        <v>503</v>
      </c>
      <c r="E367" s="90" t="s">
        <v>155</v>
      </c>
      <c r="F367" s="98"/>
      <c r="G367" s="92" t="s">
        <v>346</v>
      </c>
      <c r="H367" s="97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</row>
    <row r="368" spans="1:26" ht="23.25" customHeight="1">
      <c r="A368" s="87">
        <v>45471</v>
      </c>
      <c r="B368" s="96">
        <v>20000</v>
      </c>
      <c r="C368" s="89" t="s">
        <v>433</v>
      </c>
      <c r="D368" s="95" t="s">
        <v>504</v>
      </c>
      <c r="E368" s="90" t="s">
        <v>155</v>
      </c>
      <c r="F368" s="98"/>
      <c r="G368" s="92" t="s">
        <v>346</v>
      </c>
      <c r="H368" s="97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</row>
    <row r="369" spans="1:26" ht="23.25" customHeight="1">
      <c r="A369" s="87">
        <v>45471</v>
      </c>
      <c r="B369" s="96">
        <v>20000</v>
      </c>
      <c r="C369" s="89" t="s">
        <v>433</v>
      </c>
      <c r="D369" s="95" t="s">
        <v>505</v>
      </c>
      <c r="E369" s="90" t="s">
        <v>155</v>
      </c>
      <c r="F369" s="98"/>
      <c r="G369" s="92" t="s">
        <v>346</v>
      </c>
      <c r="H369" s="97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</row>
    <row r="370" spans="1:26" ht="23.25" customHeight="1">
      <c r="A370" s="87">
        <v>45471</v>
      </c>
      <c r="B370" s="96">
        <v>10000</v>
      </c>
      <c r="C370" s="89" t="s">
        <v>433</v>
      </c>
      <c r="D370" s="95" t="s">
        <v>506</v>
      </c>
      <c r="E370" s="90" t="s">
        <v>155</v>
      </c>
      <c r="F370" s="98"/>
      <c r="G370" s="92" t="s">
        <v>452</v>
      </c>
      <c r="H370" s="97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</row>
    <row r="371" spans="1:26" ht="23.25" customHeight="1">
      <c r="A371" s="87">
        <v>45471</v>
      </c>
      <c r="B371" s="96">
        <v>10000</v>
      </c>
      <c r="C371" s="89" t="s">
        <v>433</v>
      </c>
      <c r="D371" s="95" t="s">
        <v>507</v>
      </c>
      <c r="E371" s="90" t="s">
        <v>155</v>
      </c>
      <c r="F371" s="98"/>
      <c r="G371" s="92" t="s">
        <v>452</v>
      </c>
      <c r="H371" s="97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</row>
    <row r="372" spans="1:26" ht="23.25" customHeight="1">
      <c r="A372" s="87">
        <v>45471</v>
      </c>
      <c r="B372" s="96">
        <v>20000</v>
      </c>
      <c r="C372" s="89" t="s">
        <v>433</v>
      </c>
      <c r="D372" s="95" t="s">
        <v>508</v>
      </c>
      <c r="E372" s="90" t="s">
        <v>155</v>
      </c>
      <c r="F372" s="98"/>
      <c r="G372" s="92" t="s">
        <v>346</v>
      </c>
      <c r="H372" s="97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</row>
    <row r="373" spans="1:26" ht="23.25" customHeight="1">
      <c r="A373" s="87">
        <v>45474</v>
      </c>
      <c r="B373" s="96">
        <v>20000</v>
      </c>
      <c r="C373" s="89" t="s">
        <v>433</v>
      </c>
      <c r="D373" s="95" t="s">
        <v>509</v>
      </c>
      <c r="E373" s="90" t="s">
        <v>155</v>
      </c>
      <c r="F373" s="98"/>
      <c r="G373" s="92" t="s">
        <v>346</v>
      </c>
      <c r="H373" s="97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</row>
    <row r="374" spans="1:26" ht="23.25" customHeight="1">
      <c r="A374" s="87">
        <v>45474</v>
      </c>
      <c r="B374" s="96">
        <v>20000</v>
      </c>
      <c r="C374" s="89" t="s">
        <v>433</v>
      </c>
      <c r="D374" s="95" t="s">
        <v>510</v>
      </c>
      <c r="E374" s="90" t="s">
        <v>155</v>
      </c>
      <c r="F374" s="98"/>
      <c r="G374" s="92" t="s">
        <v>346</v>
      </c>
      <c r="H374" s="97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</row>
    <row r="375" spans="1:26" ht="23.25" customHeight="1">
      <c r="A375" s="87">
        <v>45474</v>
      </c>
      <c r="B375" s="96">
        <v>20000</v>
      </c>
      <c r="C375" s="89" t="s">
        <v>433</v>
      </c>
      <c r="D375" s="95" t="s">
        <v>511</v>
      </c>
      <c r="E375" s="90" t="s">
        <v>155</v>
      </c>
      <c r="F375" s="98"/>
      <c r="G375" s="92" t="s">
        <v>346</v>
      </c>
      <c r="H375" s="97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</row>
    <row r="376" spans="1:26" ht="23.25" customHeight="1">
      <c r="A376" s="87">
        <v>45474</v>
      </c>
      <c r="B376" s="96">
        <v>20000</v>
      </c>
      <c r="C376" s="89" t="s">
        <v>433</v>
      </c>
      <c r="D376" s="95" t="s">
        <v>512</v>
      </c>
      <c r="E376" s="90" t="s">
        <v>155</v>
      </c>
      <c r="F376" s="98"/>
      <c r="G376" s="92" t="s">
        <v>346</v>
      </c>
      <c r="H376" s="97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</row>
    <row r="377" spans="1:26" ht="23.25" customHeight="1">
      <c r="A377" s="87">
        <v>45474</v>
      </c>
      <c r="B377" s="96">
        <v>10000</v>
      </c>
      <c r="C377" s="89" t="s">
        <v>433</v>
      </c>
      <c r="D377" s="95" t="s">
        <v>513</v>
      </c>
      <c r="E377" s="90" t="s">
        <v>155</v>
      </c>
      <c r="F377" s="98"/>
      <c r="G377" s="92" t="s">
        <v>452</v>
      </c>
      <c r="H377" s="97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</row>
    <row r="378" spans="1:26" ht="23.25" customHeight="1">
      <c r="A378" s="87">
        <v>45474</v>
      </c>
      <c r="B378" s="96">
        <v>10000</v>
      </c>
      <c r="C378" s="89" t="s">
        <v>433</v>
      </c>
      <c r="D378" s="95" t="s">
        <v>514</v>
      </c>
      <c r="E378" s="90" t="s">
        <v>155</v>
      </c>
      <c r="F378" s="98"/>
      <c r="G378" s="92" t="s">
        <v>452</v>
      </c>
      <c r="H378" s="97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</row>
    <row r="379" spans="1:26" ht="23.25" customHeight="1">
      <c r="A379" s="87">
        <v>45474</v>
      </c>
      <c r="B379" s="88">
        <v>-35.28</v>
      </c>
      <c r="C379" s="89" t="s">
        <v>409</v>
      </c>
      <c r="D379" s="95" t="s">
        <v>164</v>
      </c>
      <c r="E379" s="90" t="s">
        <v>155</v>
      </c>
      <c r="F379" s="98"/>
      <c r="G379" s="92" t="s">
        <v>335</v>
      </c>
      <c r="H379" s="97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</row>
    <row r="380" spans="1:26" ht="23.25" customHeight="1">
      <c r="A380" s="87">
        <v>45474</v>
      </c>
      <c r="B380" s="88">
        <v>-379.89</v>
      </c>
      <c r="C380" s="89" t="s">
        <v>236</v>
      </c>
      <c r="D380" s="95" t="s">
        <v>237</v>
      </c>
      <c r="E380" s="90" t="s">
        <v>155</v>
      </c>
      <c r="F380" s="98" t="s">
        <v>515</v>
      </c>
      <c r="G380" s="92" t="s">
        <v>157</v>
      </c>
      <c r="H380" s="93" t="s">
        <v>190</v>
      </c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</row>
    <row r="381" spans="1:26" ht="23.25" customHeight="1">
      <c r="A381" s="87">
        <v>45474</v>
      </c>
      <c r="B381" s="88">
        <v>-383.61</v>
      </c>
      <c r="C381" s="89" t="s">
        <v>236</v>
      </c>
      <c r="D381" s="95" t="s">
        <v>237</v>
      </c>
      <c r="E381" s="90" t="s">
        <v>155</v>
      </c>
      <c r="F381" s="98" t="s">
        <v>515</v>
      </c>
      <c r="G381" s="92" t="s">
        <v>157</v>
      </c>
      <c r="H381" s="93" t="s">
        <v>190</v>
      </c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</row>
    <row r="382" spans="1:26" ht="23.25" customHeight="1">
      <c r="A382" s="87">
        <v>45475</v>
      </c>
      <c r="B382" s="96">
        <v>20000</v>
      </c>
      <c r="C382" s="89" t="s">
        <v>433</v>
      </c>
      <c r="D382" s="95" t="s">
        <v>516</v>
      </c>
      <c r="E382" s="90" t="s">
        <v>155</v>
      </c>
      <c r="F382" s="98"/>
      <c r="G382" s="92" t="s">
        <v>346</v>
      </c>
      <c r="H382" s="97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</row>
    <row r="383" spans="1:26" ht="23.25" customHeight="1">
      <c r="A383" s="87">
        <v>45475</v>
      </c>
      <c r="B383" s="96">
        <v>20000</v>
      </c>
      <c r="C383" s="89" t="s">
        <v>433</v>
      </c>
      <c r="D383" s="95" t="s">
        <v>517</v>
      </c>
      <c r="E383" s="90" t="s">
        <v>155</v>
      </c>
      <c r="F383" s="98"/>
      <c r="G383" s="92" t="s">
        <v>346</v>
      </c>
      <c r="H383" s="97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</row>
    <row r="384" spans="1:26" ht="23.25" customHeight="1">
      <c r="A384" s="87">
        <v>45475</v>
      </c>
      <c r="B384" s="96">
        <v>10000</v>
      </c>
      <c r="C384" s="89" t="s">
        <v>433</v>
      </c>
      <c r="D384" s="95" t="s">
        <v>518</v>
      </c>
      <c r="E384" s="90" t="s">
        <v>155</v>
      </c>
      <c r="F384" s="98"/>
      <c r="G384" s="92" t="s">
        <v>452</v>
      </c>
      <c r="H384" s="97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</row>
    <row r="385" spans="1:26" ht="23.25" customHeight="1">
      <c r="A385" s="87">
        <v>45475</v>
      </c>
      <c r="B385" s="88">
        <v>-17.64</v>
      </c>
      <c r="C385" s="89" t="s">
        <v>409</v>
      </c>
      <c r="D385" s="95" t="s">
        <v>164</v>
      </c>
      <c r="E385" s="90" t="s">
        <v>155</v>
      </c>
      <c r="F385" s="98"/>
      <c r="G385" s="92" t="s">
        <v>335</v>
      </c>
      <c r="H385" s="97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</row>
    <row r="386" spans="1:26" ht="23.25" customHeight="1">
      <c r="A386" s="87">
        <v>45476</v>
      </c>
      <c r="B386" s="96">
        <v>20000</v>
      </c>
      <c r="C386" s="89" t="s">
        <v>433</v>
      </c>
      <c r="D386" s="95" t="s">
        <v>519</v>
      </c>
      <c r="E386" s="90" t="s">
        <v>155</v>
      </c>
      <c r="F386" s="98"/>
      <c r="G386" s="92" t="s">
        <v>346</v>
      </c>
      <c r="H386" s="97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</row>
    <row r="387" spans="1:26" ht="23.25" customHeight="1">
      <c r="A387" s="87">
        <v>45476</v>
      </c>
      <c r="B387" s="88">
        <v>-5.88</v>
      </c>
      <c r="C387" s="89" t="s">
        <v>409</v>
      </c>
      <c r="D387" s="95" t="s">
        <v>164</v>
      </c>
      <c r="E387" s="90" t="s">
        <v>155</v>
      </c>
      <c r="F387" s="98"/>
      <c r="G387" s="92" t="s">
        <v>335</v>
      </c>
      <c r="H387" s="97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</row>
    <row r="388" spans="1:26" ht="23.25" customHeight="1">
      <c r="A388" s="87">
        <v>45477</v>
      </c>
      <c r="B388" s="96">
        <v>20000</v>
      </c>
      <c r="C388" s="89" t="s">
        <v>433</v>
      </c>
      <c r="D388" s="95" t="s">
        <v>520</v>
      </c>
      <c r="E388" s="90" t="s">
        <v>155</v>
      </c>
      <c r="F388" s="98"/>
      <c r="G388" s="92" t="s">
        <v>346</v>
      </c>
      <c r="H388" s="97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</row>
    <row r="389" spans="1:26" ht="23.25" customHeight="1">
      <c r="A389" s="87">
        <v>45477</v>
      </c>
      <c r="B389" s="88">
        <v>-425</v>
      </c>
      <c r="C389" s="89" t="s">
        <v>521</v>
      </c>
      <c r="D389" s="95" t="s">
        <v>522</v>
      </c>
      <c r="E389" s="90" t="s">
        <v>155</v>
      </c>
      <c r="F389" s="98" t="s">
        <v>515</v>
      </c>
      <c r="G389" s="92" t="s">
        <v>142</v>
      </c>
      <c r="H389" s="93" t="s">
        <v>141</v>
      </c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</row>
    <row r="390" spans="1:26" ht="23.25" customHeight="1">
      <c r="A390" s="87">
        <v>45477</v>
      </c>
      <c r="B390" s="88">
        <v>-1912.5</v>
      </c>
      <c r="C390" s="89" t="s">
        <v>523</v>
      </c>
      <c r="D390" s="95" t="s">
        <v>524</v>
      </c>
      <c r="E390" s="90" t="s">
        <v>155</v>
      </c>
      <c r="F390" s="98" t="s">
        <v>515</v>
      </c>
      <c r="G390" s="92" t="s">
        <v>142</v>
      </c>
      <c r="H390" s="93" t="s">
        <v>141</v>
      </c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</row>
    <row r="391" spans="1:26" ht="23.25" customHeight="1">
      <c r="A391" s="87">
        <v>45478</v>
      </c>
      <c r="B391" s="96">
        <v>20000</v>
      </c>
      <c r="C391" s="89" t="s">
        <v>433</v>
      </c>
      <c r="D391" s="95" t="s">
        <v>525</v>
      </c>
      <c r="E391" s="90" t="s">
        <v>155</v>
      </c>
      <c r="F391" s="98"/>
      <c r="G391" s="92" t="s">
        <v>346</v>
      </c>
      <c r="H391" s="97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</row>
    <row r="392" spans="1:26" ht="23.25" customHeight="1">
      <c r="A392" s="87">
        <v>45478</v>
      </c>
      <c r="B392" s="96">
        <v>0.71</v>
      </c>
      <c r="C392" s="89" t="s">
        <v>163</v>
      </c>
      <c r="D392" s="95" t="s">
        <v>164</v>
      </c>
      <c r="E392" s="90" t="s">
        <v>155</v>
      </c>
      <c r="F392" s="98"/>
      <c r="G392" s="92" t="s">
        <v>165</v>
      </c>
      <c r="H392" s="97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</row>
    <row r="393" spans="1:26" ht="23.25" customHeight="1">
      <c r="A393" s="87">
        <v>45478</v>
      </c>
      <c r="B393" s="88">
        <v>-140</v>
      </c>
      <c r="C393" s="89" t="s">
        <v>153</v>
      </c>
      <c r="D393" s="95" t="s">
        <v>154</v>
      </c>
      <c r="E393" s="90" t="s">
        <v>155</v>
      </c>
      <c r="F393" s="98" t="s">
        <v>515</v>
      </c>
      <c r="G393" s="92" t="s">
        <v>157</v>
      </c>
      <c r="H393" s="93" t="s">
        <v>158</v>
      </c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</row>
    <row r="394" spans="1:26" ht="23.25" customHeight="1">
      <c r="A394" s="87">
        <v>45478</v>
      </c>
      <c r="B394" s="88">
        <v>-16000</v>
      </c>
      <c r="C394" s="89" t="s">
        <v>159</v>
      </c>
      <c r="D394" s="95" t="s">
        <v>160</v>
      </c>
      <c r="E394" s="90" t="s">
        <v>155</v>
      </c>
      <c r="F394" s="98" t="s">
        <v>515</v>
      </c>
      <c r="G394" s="92" t="s">
        <v>161</v>
      </c>
      <c r="H394" s="93" t="s">
        <v>162</v>
      </c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</row>
    <row r="395" spans="1:26" ht="23.25" customHeight="1">
      <c r="A395" s="87">
        <v>45478</v>
      </c>
      <c r="B395" s="88">
        <v>-4273</v>
      </c>
      <c r="C395" s="89" t="s">
        <v>526</v>
      </c>
      <c r="D395" s="95" t="s">
        <v>276</v>
      </c>
      <c r="E395" s="90" t="s">
        <v>155</v>
      </c>
      <c r="F395" s="98" t="s">
        <v>515</v>
      </c>
      <c r="G395" s="92" t="s">
        <v>161</v>
      </c>
      <c r="H395" s="93" t="s">
        <v>233</v>
      </c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</row>
    <row r="396" spans="1:26" ht="23.25" customHeight="1">
      <c r="A396" s="87">
        <v>45478</v>
      </c>
      <c r="B396" s="88">
        <v>-5.88</v>
      </c>
      <c r="C396" s="89" t="s">
        <v>409</v>
      </c>
      <c r="D396" s="95" t="s">
        <v>164</v>
      </c>
      <c r="E396" s="90" t="s">
        <v>155</v>
      </c>
      <c r="F396" s="98"/>
      <c r="G396" s="92" t="s">
        <v>335</v>
      </c>
      <c r="H396" s="97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</row>
    <row r="397" spans="1:26" ht="23.25" customHeight="1">
      <c r="A397" s="87">
        <v>45478</v>
      </c>
      <c r="B397" s="88">
        <v>-4800</v>
      </c>
      <c r="C397" s="89" t="s">
        <v>169</v>
      </c>
      <c r="D397" s="95" t="s">
        <v>170</v>
      </c>
      <c r="E397" s="90" t="s">
        <v>155</v>
      </c>
      <c r="F397" s="98" t="s">
        <v>515</v>
      </c>
      <c r="G397" s="92" t="s">
        <v>171</v>
      </c>
      <c r="H397" s="93" t="s">
        <v>172</v>
      </c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</row>
    <row r="398" spans="1:26" ht="23.25" customHeight="1">
      <c r="A398" s="87">
        <v>45478</v>
      </c>
      <c r="B398" s="88">
        <v>-500</v>
      </c>
      <c r="C398" s="89" t="s">
        <v>527</v>
      </c>
      <c r="D398" s="95" t="s">
        <v>528</v>
      </c>
      <c r="E398" s="90" t="s">
        <v>155</v>
      </c>
      <c r="F398" s="98" t="s">
        <v>515</v>
      </c>
      <c r="G398" s="92" t="s">
        <v>157</v>
      </c>
      <c r="H398" s="93" t="s">
        <v>190</v>
      </c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</row>
    <row r="399" spans="1:26" ht="23.25" customHeight="1">
      <c r="A399" s="87">
        <v>45481</v>
      </c>
      <c r="B399" s="96">
        <v>20000</v>
      </c>
      <c r="C399" s="89" t="s">
        <v>433</v>
      </c>
      <c r="D399" s="95" t="s">
        <v>529</v>
      </c>
      <c r="E399" s="90" t="s">
        <v>155</v>
      </c>
      <c r="F399" s="98"/>
      <c r="G399" s="92" t="s">
        <v>346</v>
      </c>
      <c r="H399" s="97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</row>
    <row r="400" spans="1:26" ht="23.25" customHeight="1">
      <c r="A400" s="87">
        <v>45481</v>
      </c>
      <c r="B400" s="88">
        <v>-5.88</v>
      </c>
      <c r="C400" s="89" t="s">
        <v>409</v>
      </c>
      <c r="D400" s="95" t="s">
        <v>164</v>
      </c>
      <c r="E400" s="90" t="s">
        <v>155</v>
      </c>
      <c r="F400" s="98"/>
      <c r="G400" s="92" t="s">
        <v>335</v>
      </c>
      <c r="H400" s="97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</row>
    <row r="401" spans="1:26" ht="23.25" customHeight="1">
      <c r="A401" s="87">
        <v>45483</v>
      </c>
      <c r="B401" s="96">
        <v>0.76</v>
      </c>
      <c r="C401" s="89" t="s">
        <v>163</v>
      </c>
      <c r="D401" s="95" t="s">
        <v>164</v>
      </c>
      <c r="E401" s="90" t="s">
        <v>155</v>
      </c>
      <c r="F401" s="98"/>
      <c r="G401" s="92" t="s">
        <v>165</v>
      </c>
      <c r="H401" s="97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</row>
    <row r="402" spans="1:26" ht="23.25" customHeight="1">
      <c r="A402" s="87">
        <v>45483</v>
      </c>
      <c r="B402" s="88">
        <v>-3170</v>
      </c>
      <c r="C402" s="89" t="s">
        <v>173</v>
      </c>
      <c r="D402" s="95" t="s">
        <v>174</v>
      </c>
      <c r="E402" s="90" t="s">
        <v>155</v>
      </c>
      <c r="F402" s="98" t="s">
        <v>515</v>
      </c>
      <c r="G402" s="92" t="s">
        <v>175</v>
      </c>
      <c r="H402" s="93" t="s">
        <v>176</v>
      </c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</row>
    <row r="403" spans="1:26" ht="23.25" customHeight="1">
      <c r="A403" s="87">
        <v>45483</v>
      </c>
      <c r="B403" s="88">
        <v>-2000</v>
      </c>
      <c r="C403" s="89" t="s">
        <v>196</v>
      </c>
      <c r="D403" s="95" t="s">
        <v>197</v>
      </c>
      <c r="E403" s="90" t="s">
        <v>155</v>
      </c>
      <c r="F403" s="98" t="s">
        <v>515</v>
      </c>
      <c r="G403" s="92" t="s">
        <v>157</v>
      </c>
      <c r="H403" s="93" t="s">
        <v>198</v>
      </c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</row>
    <row r="404" spans="1:26" ht="23.25" customHeight="1">
      <c r="A404" s="87">
        <v>45485</v>
      </c>
      <c r="B404" s="96">
        <v>0.21</v>
      </c>
      <c r="C404" s="89" t="s">
        <v>163</v>
      </c>
      <c r="D404" s="95" t="s">
        <v>164</v>
      </c>
      <c r="E404" s="90" t="s">
        <v>155</v>
      </c>
      <c r="F404" s="98"/>
      <c r="G404" s="92" t="s">
        <v>165</v>
      </c>
      <c r="H404" s="97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</row>
    <row r="405" spans="1:26" ht="23.25" customHeight="1">
      <c r="A405" s="87">
        <v>45485</v>
      </c>
      <c r="B405" s="88">
        <v>-1300</v>
      </c>
      <c r="C405" s="89" t="s">
        <v>166</v>
      </c>
      <c r="D405" s="95" t="s">
        <v>167</v>
      </c>
      <c r="E405" s="90" t="s">
        <v>155</v>
      </c>
      <c r="F405" s="98" t="s">
        <v>515</v>
      </c>
      <c r="G405" s="92" t="s">
        <v>157</v>
      </c>
      <c r="H405" s="93" t="s">
        <v>168</v>
      </c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</row>
    <row r="406" spans="1:26" ht="23.25" customHeight="1">
      <c r="A406" s="87">
        <v>45488</v>
      </c>
      <c r="B406" s="96">
        <v>0.99</v>
      </c>
      <c r="C406" s="89" t="s">
        <v>163</v>
      </c>
      <c r="D406" s="95" t="s">
        <v>164</v>
      </c>
      <c r="E406" s="90" t="s">
        <v>155</v>
      </c>
      <c r="F406" s="98"/>
      <c r="G406" s="92" t="s">
        <v>165</v>
      </c>
      <c r="H406" s="97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</row>
    <row r="407" spans="1:26" ht="23.25" customHeight="1">
      <c r="A407" s="87">
        <v>45488</v>
      </c>
      <c r="B407" s="88">
        <v>-993.6</v>
      </c>
      <c r="C407" s="89" t="s">
        <v>530</v>
      </c>
      <c r="D407" s="95" t="s">
        <v>208</v>
      </c>
      <c r="E407" s="90" t="s">
        <v>155</v>
      </c>
      <c r="F407" s="98" t="s">
        <v>515</v>
      </c>
      <c r="G407" s="92" t="s">
        <v>142</v>
      </c>
      <c r="H407" s="93" t="s">
        <v>270</v>
      </c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</row>
    <row r="408" spans="1:26" ht="23.25" customHeight="1">
      <c r="A408" s="87">
        <v>45488</v>
      </c>
      <c r="B408" s="88">
        <v>-868.36</v>
      </c>
      <c r="C408" s="89" t="s">
        <v>531</v>
      </c>
      <c r="D408" s="95" t="s">
        <v>208</v>
      </c>
      <c r="E408" s="90" t="s">
        <v>155</v>
      </c>
      <c r="F408" s="98" t="s">
        <v>515</v>
      </c>
      <c r="G408" s="92" t="s">
        <v>179</v>
      </c>
      <c r="H408" s="93" t="s">
        <v>209</v>
      </c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</row>
    <row r="409" spans="1:26" ht="23.25" customHeight="1">
      <c r="A409" s="87">
        <v>45488</v>
      </c>
      <c r="B409" s="88">
        <v>-1865.47</v>
      </c>
      <c r="C409" s="89" t="s">
        <v>532</v>
      </c>
      <c r="D409" s="95" t="s">
        <v>208</v>
      </c>
      <c r="E409" s="90" t="s">
        <v>155</v>
      </c>
      <c r="F409" s="98" t="s">
        <v>515</v>
      </c>
      <c r="G409" s="92" t="s">
        <v>142</v>
      </c>
      <c r="H409" s="93" t="s">
        <v>270</v>
      </c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</row>
    <row r="410" spans="1:26" ht="23.25" customHeight="1">
      <c r="A410" s="87">
        <v>45488</v>
      </c>
      <c r="B410" s="88">
        <v>-1865.47</v>
      </c>
      <c r="C410" s="89" t="s">
        <v>533</v>
      </c>
      <c r="D410" s="95" t="s">
        <v>208</v>
      </c>
      <c r="E410" s="90" t="s">
        <v>155</v>
      </c>
      <c r="F410" s="98" t="s">
        <v>515</v>
      </c>
      <c r="G410" s="92" t="s">
        <v>142</v>
      </c>
      <c r="H410" s="93" t="s">
        <v>270</v>
      </c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</row>
    <row r="411" spans="1:26" ht="23.25" customHeight="1">
      <c r="A411" s="87">
        <v>45488</v>
      </c>
      <c r="B411" s="88">
        <v>-442.59</v>
      </c>
      <c r="C411" s="89" t="s">
        <v>534</v>
      </c>
      <c r="D411" s="95" t="s">
        <v>208</v>
      </c>
      <c r="E411" s="90" t="s">
        <v>155</v>
      </c>
      <c r="F411" s="98" t="s">
        <v>515</v>
      </c>
      <c r="G411" s="92" t="s">
        <v>142</v>
      </c>
      <c r="H411" s="93" t="s">
        <v>272</v>
      </c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</row>
    <row r="412" spans="1:26" ht="23.25" customHeight="1">
      <c r="A412" s="87">
        <v>45489</v>
      </c>
      <c r="B412" s="96">
        <v>0.23</v>
      </c>
      <c r="C412" s="89" t="s">
        <v>163</v>
      </c>
      <c r="D412" s="95" t="s">
        <v>164</v>
      </c>
      <c r="E412" s="90" t="s">
        <v>155</v>
      </c>
      <c r="F412" s="98"/>
      <c r="G412" s="92" t="s">
        <v>165</v>
      </c>
      <c r="H412" s="97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</row>
    <row r="413" spans="1:26" ht="23.25" customHeight="1">
      <c r="A413" s="87">
        <v>45489</v>
      </c>
      <c r="B413" s="88">
        <v>-1360</v>
      </c>
      <c r="C413" s="89" t="s">
        <v>535</v>
      </c>
      <c r="D413" s="95" t="s">
        <v>213</v>
      </c>
      <c r="E413" s="90" t="s">
        <v>155</v>
      </c>
      <c r="F413" s="98" t="s">
        <v>515</v>
      </c>
      <c r="G413" s="92" t="s">
        <v>179</v>
      </c>
      <c r="H413" s="93" t="s">
        <v>180</v>
      </c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</row>
    <row r="414" spans="1:26" ht="23.25" customHeight="1">
      <c r="A414" s="87">
        <v>45490</v>
      </c>
      <c r="B414" s="96">
        <v>20000</v>
      </c>
      <c r="C414" s="89" t="s">
        <v>433</v>
      </c>
      <c r="D414" s="95" t="s">
        <v>536</v>
      </c>
      <c r="E414" s="90" t="s">
        <v>155</v>
      </c>
      <c r="F414" s="98"/>
      <c r="G414" s="92" t="s">
        <v>346</v>
      </c>
      <c r="H414" s="97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</row>
    <row r="415" spans="1:26" ht="23.25" customHeight="1">
      <c r="A415" s="87">
        <v>45490</v>
      </c>
      <c r="B415" s="88">
        <v>-5.88</v>
      </c>
      <c r="C415" s="89" t="s">
        <v>409</v>
      </c>
      <c r="D415" s="95" t="s">
        <v>164</v>
      </c>
      <c r="E415" s="90" t="s">
        <v>155</v>
      </c>
      <c r="F415" s="98"/>
      <c r="G415" s="92" t="s">
        <v>335</v>
      </c>
      <c r="H415" s="97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</row>
    <row r="416" spans="1:26" ht="23.25" customHeight="1">
      <c r="A416" s="87">
        <v>45491</v>
      </c>
      <c r="B416" s="96">
        <v>10000</v>
      </c>
      <c r="C416" s="89" t="s">
        <v>537</v>
      </c>
      <c r="D416" s="95" t="s">
        <v>538</v>
      </c>
      <c r="E416" s="90" t="s">
        <v>155</v>
      </c>
      <c r="F416" s="98"/>
      <c r="G416" s="92" t="s">
        <v>325</v>
      </c>
      <c r="H416" s="97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</row>
    <row r="417" spans="1:26" ht="23.25" customHeight="1">
      <c r="A417" s="87">
        <v>45491</v>
      </c>
      <c r="B417" s="88">
        <v>-5346</v>
      </c>
      <c r="C417" s="89" t="s">
        <v>303</v>
      </c>
      <c r="D417" s="95" t="s">
        <v>304</v>
      </c>
      <c r="E417" s="90" t="s">
        <v>155</v>
      </c>
      <c r="F417" s="98" t="s">
        <v>515</v>
      </c>
      <c r="G417" s="92" t="s">
        <v>142</v>
      </c>
      <c r="H417" s="93" t="s">
        <v>141</v>
      </c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</row>
    <row r="418" spans="1:26" ht="23.25" customHeight="1">
      <c r="A418" s="87">
        <v>45491</v>
      </c>
      <c r="B418" s="88">
        <v>-1035</v>
      </c>
      <c r="C418" s="89" t="s">
        <v>539</v>
      </c>
      <c r="D418" s="95" t="s">
        <v>232</v>
      </c>
      <c r="E418" s="90" t="s">
        <v>155</v>
      </c>
      <c r="F418" s="98" t="s">
        <v>515</v>
      </c>
      <c r="G418" s="92" t="s">
        <v>161</v>
      </c>
      <c r="H418" s="93" t="s">
        <v>233</v>
      </c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</row>
    <row r="419" spans="1:26" ht="23.25" customHeight="1">
      <c r="A419" s="87">
        <v>45492</v>
      </c>
      <c r="B419" s="88">
        <v>-72.69</v>
      </c>
      <c r="C419" s="89" t="s">
        <v>540</v>
      </c>
      <c r="D419" s="95" t="s">
        <v>192</v>
      </c>
      <c r="E419" s="90" t="s">
        <v>155</v>
      </c>
      <c r="F419" s="98" t="s">
        <v>515</v>
      </c>
      <c r="G419" s="92" t="s">
        <v>193</v>
      </c>
      <c r="H419" s="93" t="s">
        <v>194</v>
      </c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</row>
    <row r="420" spans="1:26" ht="23.25" customHeight="1">
      <c r="A420" s="87">
        <v>45492</v>
      </c>
      <c r="B420" s="88">
        <v>-1872.81</v>
      </c>
      <c r="C420" s="89" t="s">
        <v>541</v>
      </c>
      <c r="D420" s="95" t="s">
        <v>192</v>
      </c>
      <c r="E420" s="90" t="s">
        <v>155</v>
      </c>
      <c r="F420" s="98" t="s">
        <v>515</v>
      </c>
      <c r="G420" s="92" t="s">
        <v>161</v>
      </c>
      <c r="H420" s="93" t="s">
        <v>233</v>
      </c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</row>
    <row r="421" spans="1:26" ht="23.25" customHeight="1">
      <c r="A421" s="87">
        <v>45492</v>
      </c>
      <c r="B421" s="88">
        <v>-23.45</v>
      </c>
      <c r="C421" s="89" t="s">
        <v>542</v>
      </c>
      <c r="D421" s="95" t="s">
        <v>192</v>
      </c>
      <c r="E421" s="90" t="s">
        <v>155</v>
      </c>
      <c r="F421" s="98" t="s">
        <v>515</v>
      </c>
      <c r="G421" s="92" t="s">
        <v>193</v>
      </c>
      <c r="H421" s="93" t="s">
        <v>194</v>
      </c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</row>
    <row r="422" spans="1:26" ht="23.25" customHeight="1">
      <c r="A422" s="87">
        <v>45492</v>
      </c>
      <c r="B422" s="88">
        <v>-380.15</v>
      </c>
      <c r="C422" s="89" t="s">
        <v>543</v>
      </c>
      <c r="D422" s="95" t="s">
        <v>192</v>
      </c>
      <c r="E422" s="90" t="s">
        <v>155</v>
      </c>
      <c r="F422" s="98" t="s">
        <v>515</v>
      </c>
      <c r="G422" s="92" t="s">
        <v>161</v>
      </c>
      <c r="H422" s="93" t="s">
        <v>233</v>
      </c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</row>
    <row r="423" spans="1:26" ht="27" customHeight="1">
      <c r="A423" s="87">
        <v>45492</v>
      </c>
      <c r="B423" s="88">
        <v>-612.04</v>
      </c>
      <c r="C423" s="89" t="s">
        <v>544</v>
      </c>
      <c r="D423" s="95" t="s">
        <v>192</v>
      </c>
      <c r="E423" s="90" t="s">
        <v>155</v>
      </c>
      <c r="F423" s="98" t="s">
        <v>515</v>
      </c>
      <c r="G423" s="92" t="s">
        <v>136</v>
      </c>
      <c r="H423" s="93" t="s">
        <v>250</v>
      </c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</row>
    <row r="424" spans="1:26" ht="23.25" customHeight="1">
      <c r="A424" s="87">
        <v>45492</v>
      </c>
      <c r="B424" s="96">
        <v>0.62</v>
      </c>
      <c r="C424" s="89" t="s">
        <v>163</v>
      </c>
      <c r="D424" s="95" t="s">
        <v>164</v>
      </c>
      <c r="E424" s="90" t="s">
        <v>155</v>
      </c>
      <c r="F424" s="98"/>
      <c r="G424" s="92" t="s">
        <v>165</v>
      </c>
      <c r="H424" s="97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</row>
    <row r="425" spans="1:26" ht="23.25" customHeight="1">
      <c r="A425" s="87">
        <v>45492</v>
      </c>
      <c r="B425" s="88">
        <v>-416</v>
      </c>
      <c r="C425" s="89" t="s">
        <v>545</v>
      </c>
      <c r="D425" s="95" t="s">
        <v>279</v>
      </c>
      <c r="E425" s="90" t="s">
        <v>155</v>
      </c>
      <c r="F425" s="98" t="s">
        <v>515</v>
      </c>
      <c r="G425" s="92" t="s">
        <v>161</v>
      </c>
      <c r="H425" s="93" t="s">
        <v>233</v>
      </c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</row>
    <row r="426" spans="1:26" ht="23.25" customHeight="1">
      <c r="A426" s="87">
        <v>45495</v>
      </c>
      <c r="B426" s="88">
        <v>-140.49</v>
      </c>
      <c r="C426" s="89" t="s">
        <v>546</v>
      </c>
      <c r="D426" s="95" t="s">
        <v>164</v>
      </c>
      <c r="E426" s="90" t="s">
        <v>155</v>
      </c>
      <c r="F426" s="98"/>
      <c r="G426" s="92" t="s">
        <v>182</v>
      </c>
      <c r="H426" s="97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</row>
    <row r="427" spans="1:26" ht="23.25" customHeight="1">
      <c r="A427" s="87">
        <v>45495</v>
      </c>
      <c r="B427" s="88">
        <v>-140.49</v>
      </c>
      <c r="C427" s="89" t="s">
        <v>547</v>
      </c>
      <c r="D427" s="95" t="s">
        <v>164</v>
      </c>
      <c r="E427" s="90" t="s">
        <v>155</v>
      </c>
      <c r="F427" s="98"/>
      <c r="G427" s="92" t="s">
        <v>182</v>
      </c>
      <c r="H427" s="97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</row>
    <row r="428" spans="1:26" ht="23.25" customHeight="1">
      <c r="A428" s="87">
        <v>45495</v>
      </c>
      <c r="B428" s="96">
        <v>1.97</v>
      </c>
      <c r="C428" s="89" t="s">
        <v>163</v>
      </c>
      <c r="D428" s="95" t="s">
        <v>164</v>
      </c>
      <c r="E428" s="90" t="s">
        <v>155</v>
      </c>
      <c r="F428" s="98"/>
      <c r="G428" s="92" t="s">
        <v>165</v>
      </c>
      <c r="H428" s="97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</row>
    <row r="429" spans="1:26" ht="23.25" customHeight="1">
      <c r="A429" s="87">
        <v>45495</v>
      </c>
      <c r="B429" s="88">
        <v>-140.49</v>
      </c>
      <c r="C429" s="89" t="s">
        <v>547</v>
      </c>
      <c r="D429" s="95" t="s">
        <v>164</v>
      </c>
      <c r="E429" s="90" t="s">
        <v>155</v>
      </c>
      <c r="F429" s="98"/>
      <c r="G429" s="92" t="s">
        <v>182</v>
      </c>
      <c r="H429" s="97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</row>
    <row r="430" spans="1:26" ht="23.25" customHeight="1">
      <c r="A430" s="87">
        <v>45495</v>
      </c>
      <c r="B430" s="88">
        <v>-5067.2700000000004</v>
      </c>
      <c r="C430" s="89" t="s">
        <v>548</v>
      </c>
      <c r="D430" s="95" t="s">
        <v>208</v>
      </c>
      <c r="E430" s="90" t="s">
        <v>155</v>
      </c>
      <c r="F430" s="98" t="s">
        <v>515</v>
      </c>
      <c r="G430" s="92" t="s">
        <v>171</v>
      </c>
      <c r="H430" s="93" t="s">
        <v>268</v>
      </c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</row>
    <row r="431" spans="1:26" ht="23.25" customHeight="1">
      <c r="A431" s="87">
        <v>45495</v>
      </c>
      <c r="B431" s="88">
        <v>-972.76</v>
      </c>
      <c r="C431" s="89" t="s">
        <v>549</v>
      </c>
      <c r="D431" s="95" t="s">
        <v>208</v>
      </c>
      <c r="E431" s="90" t="s">
        <v>155</v>
      </c>
      <c r="F431" s="98" t="s">
        <v>515</v>
      </c>
      <c r="G431" s="92" t="s">
        <v>171</v>
      </c>
      <c r="H431" s="93" t="s">
        <v>268</v>
      </c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</row>
    <row r="432" spans="1:26" ht="23.25" customHeight="1">
      <c r="A432" s="87">
        <v>45495</v>
      </c>
      <c r="B432" s="88">
        <v>-972.76</v>
      </c>
      <c r="C432" s="89" t="s">
        <v>550</v>
      </c>
      <c r="D432" s="95" t="s">
        <v>208</v>
      </c>
      <c r="E432" s="90" t="s">
        <v>155</v>
      </c>
      <c r="F432" s="98" t="s">
        <v>515</v>
      </c>
      <c r="G432" s="92" t="s">
        <v>142</v>
      </c>
      <c r="H432" s="93" t="s">
        <v>270</v>
      </c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</row>
    <row r="433" spans="1:26" ht="23.25" customHeight="1">
      <c r="A433" s="87">
        <v>45495</v>
      </c>
      <c r="B433" s="88">
        <v>-1364.34</v>
      </c>
      <c r="C433" s="89" t="s">
        <v>551</v>
      </c>
      <c r="D433" s="95" t="s">
        <v>208</v>
      </c>
      <c r="E433" s="90" t="s">
        <v>155</v>
      </c>
      <c r="F433" s="98" t="s">
        <v>515</v>
      </c>
      <c r="G433" s="92" t="s">
        <v>142</v>
      </c>
      <c r="H433" s="93" t="s">
        <v>270</v>
      </c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</row>
    <row r="434" spans="1:26" ht="23.25" customHeight="1">
      <c r="A434" s="87">
        <v>45495</v>
      </c>
      <c r="B434" s="88">
        <v>-1675.63</v>
      </c>
      <c r="C434" s="89" t="s">
        <v>552</v>
      </c>
      <c r="D434" s="95" t="s">
        <v>208</v>
      </c>
      <c r="E434" s="90" t="s">
        <v>155</v>
      </c>
      <c r="F434" s="98" t="s">
        <v>515</v>
      </c>
      <c r="G434" s="92" t="s">
        <v>142</v>
      </c>
      <c r="H434" s="93" t="s">
        <v>270</v>
      </c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</row>
    <row r="435" spans="1:26" ht="23.25" customHeight="1">
      <c r="A435" s="87">
        <v>45497</v>
      </c>
      <c r="B435" s="96">
        <v>3.29</v>
      </c>
      <c r="C435" s="89" t="s">
        <v>163</v>
      </c>
      <c r="D435" s="95" t="s">
        <v>164</v>
      </c>
      <c r="E435" s="90" t="s">
        <v>155</v>
      </c>
      <c r="F435" s="98"/>
      <c r="G435" s="92" t="s">
        <v>165</v>
      </c>
      <c r="H435" s="97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</row>
    <row r="436" spans="1:26" ht="23.25" customHeight="1">
      <c r="A436" s="87">
        <v>45497</v>
      </c>
      <c r="B436" s="88">
        <v>-16280</v>
      </c>
      <c r="C436" s="89" t="s">
        <v>553</v>
      </c>
      <c r="D436" s="95" t="s">
        <v>554</v>
      </c>
      <c r="E436" s="90" t="s">
        <v>155</v>
      </c>
      <c r="F436" s="98" t="s">
        <v>515</v>
      </c>
      <c r="G436" s="92" t="s">
        <v>142</v>
      </c>
      <c r="H436" s="93" t="s">
        <v>141</v>
      </c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</row>
    <row r="437" spans="1:26" ht="23.25" customHeight="1">
      <c r="A437" s="87">
        <v>45497</v>
      </c>
      <c r="B437" s="88">
        <v>-110</v>
      </c>
      <c r="C437" s="89" t="s">
        <v>555</v>
      </c>
      <c r="D437" s="95" t="s">
        <v>290</v>
      </c>
      <c r="E437" s="90" t="s">
        <v>155</v>
      </c>
      <c r="F437" s="98" t="s">
        <v>515</v>
      </c>
      <c r="G437" s="92" t="s">
        <v>136</v>
      </c>
      <c r="H437" s="93" t="s">
        <v>270</v>
      </c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</row>
    <row r="438" spans="1:26" ht="23.25" customHeight="1">
      <c r="A438" s="87">
        <v>45498</v>
      </c>
      <c r="B438" s="96">
        <v>0.75</v>
      </c>
      <c r="C438" s="89" t="s">
        <v>163</v>
      </c>
      <c r="D438" s="95" t="s">
        <v>164</v>
      </c>
      <c r="E438" s="90" t="s">
        <v>155</v>
      </c>
      <c r="F438" s="98"/>
      <c r="G438" s="92" t="s">
        <v>165</v>
      </c>
      <c r="H438" s="97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</row>
    <row r="439" spans="1:26" ht="23.25" customHeight="1">
      <c r="A439" s="87">
        <v>45498</v>
      </c>
      <c r="B439" s="88">
        <v>-643.11</v>
      </c>
      <c r="C439" s="89" t="s">
        <v>556</v>
      </c>
      <c r="D439" s="95" t="s">
        <v>208</v>
      </c>
      <c r="E439" s="90" t="s">
        <v>155</v>
      </c>
      <c r="F439" s="98" t="s">
        <v>515</v>
      </c>
      <c r="G439" s="92" t="s">
        <v>142</v>
      </c>
      <c r="H439" s="93" t="s">
        <v>272</v>
      </c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</row>
    <row r="440" spans="1:26" ht="23.25" customHeight="1">
      <c r="A440" s="87">
        <v>45498</v>
      </c>
      <c r="B440" s="88">
        <v>-1467.07</v>
      </c>
      <c r="C440" s="89" t="s">
        <v>557</v>
      </c>
      <c r="D440" s="95" t="s">
        <v>206</v>
      </c>
      <c r="E440" s="90" t="s">
        <v>155</v>
      </c>
      <c r="F440" s="98" t="s">
        <v>515</v>
      </c>
      <c r="G440" s="92" t="s">
        <v>193</v>
      </c>
      <c r="H440" s="93" t="s">
        <v>194</v>
      </c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</row>
    <row r="441" spans="1:26" ht="23.25" customHeight="1">
      <c r="A441" s="87">
        <v>45498</v>
      </c>
      <c r="B441" s="88">
        <v>-1500</v>
      </c>
      <c r="C441" s="89" t="s">
        <v>199</v>
      </c>
      <c r="D441" s="95" t="s">
        <v>200</v>
      </c>
      <c r="E441" s="90" t="s">
        <v>155</v>
      </c>
      <c r="F441" s="98" t="s">
        <v>515</v>
      </c>
      <c r="G441" s="92" t="s">
        <v>193</v>
      </c>
      <c r="H441" s="93" t="s">
        <v>201</v>
      </c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</row>
    <row r="442" spans="1:26" ht="23.25" customHeight="1">
      <c r="A442" s="87">
        <v>45499</v>
      </c>
      <c r="B442" s="96">
        <v>0.27</v>
      </c>
      <c r="C442" s="89" t="s">
        <v>163</v>
      </c>
      <c r="D442" s="95" t="s">
        <v>164</v>
      </c>
      <c r="E442" s="90" t="s">
        <v>155</v>
      </c>
      <c r="F442" s="98"/>
      <c r="G442" s="92" t="s">
        <v>165</v>
      </c>
      <c r="H442" s="97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</row>
    <row r="443" spans="1:26" ht="23.25" customHeight="1">
      <c r="A443" s="87">
        <v>45499</v>
      </c>
      <c r="B443" s="88">
        <v>-1268.54</v>
      </c>
      <c r="C443" s="89" t="s">
        <v>558</v>
      </c>
      <c r="D443" s="95" t="s">
        <v>394</v>
      </c>
      <c r="E443" s="90" t="s">
        <v>155</v>
      </c>
      <c r="F443" s="98" t="s">
        <v>515</v>
      </c>
      <c r="G443" s="92" t="s">
        <v>157</v>
      </c>
      <c r="H443" s="93" t="s">
        <v>395</v>
      </c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</row>
    <row r="444" spans="1:26" ht="23.25" customHeight="1">
      <c r="A444" s="87">
        <v>45502</v>
      </c>
      <c r="B444" s="96">
        <v>20000</v>
      </c>
      <c r="C444" s="89" t="s">
        <v>433</v>
      </c>
      <c r="D444" s="95" t="s">
        <v>559</v>
      </c>
      <c r="E444" s="90" t="s">
        <v>155</v>
      </c>
      <c r="F444" s="98"/>
      <c r="G444" s="92" t="s">
        <v>346</v>
      </c>
      <c r="H444" s="97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</row>
    <row r="445" spans="1:26" ht="23.25" customHeight="1">
      <c r="A445" s="87">
        <v>45502</v>
      </c>
      <c r="B445" s="88">
        <v>-5.88</v>
      </c>
      <c r="C445" s="89" t="s">
        <v>409</v>
      </c>
      <c r="D445" s="95" t="s">
        <v>164</v>
      </c>
      <c r="E445" s="90" t="s">
        <v>155</v>
      </c>
      <c r="F445" s="98"/>
      <c r="G445" s="92" t="s">
        <v>335</v>
      </c>
      <c r="H445" s="97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</row>
    <row r="446" spans="1:26" ht="23.25" customHeight="1">
      <c r="A446" s="87">
        <v>45502</v>
      </c>
      <c r="B446" s="88">
        <v>-1561.51</v>
      </c>
      <c r="C446" s="89" t="s">
        <v>560</v>
      </c>
      <c r="D446" s="95" t="s">
        <v>208</v>
      </c>
      <c r="E446" s="90" t="s">
        <v>155</v>
      </c>
      <c r="F446" s="98" t="s">
        <v>515</v>
      </c>
      <c r="G446" s="92" t="s">
        <v>142</v>
      </c>
      <c r="H446" s="93" t="s">
        <v>141</v>
      </c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</row>
    <row r="447" spans="1:26" ht="23.25" customHeight="1">
      <c r="A447" s="87">
        <v>45502</v>
      </c>
      <c r="B447" s="88">
        <v>-696.3</v>
      </c>
      <c r="C447" s="89" t="s">
        <v>552</v>
      </c>
      <c r="D447" s="95" t="s">
        <v>208</v>
      </c>
      <c r="E447" s="90" t="s">
        <v>155</v>
      </c>
      <c r="F447" s="98" t="s">
        <v>515</v>
      </c>
      <c r="G447" s="92" t="s">
        <v>142</v>
      </c>
      <c r="H447" s="93" t="s">
        <v>270</v>
      </c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</row>
    <row r="448" spans="1:26" ht="23.25" customHeight="1">
      <c r="A448" s="87">
        <v>45502</v>
      </c>
      <c r="B448" s="88">
        <v>-4283.88</v>
      </c>
      <c r="C448" s="89" t="s">
        <v>561</v>
      </c>
      <c r="D448" s="95" t="s">
        <v>208</v>
      </c>
      <c r="E448" s="90" t="s">
        <v>155</v>
      </c>
      <c r="F448" s="98" t="s">
        <v>515</v>
      </c>
      <c r="G448" s="92" t="s">
        <v>142</v>
      </c>
      <c r="H448" s="93" t="s">
        <v>141</v>
      </c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</row>
    <row r="449" spans="1:26" ht="23.25" customHeight="1">
      <c r="A449" s="87">
        <v>45503</v>
      </c>
      <c r="B449" s="96">
        <v>0.09</v>
      </c>
      <c r="C449" s="89" t="s">
        <v>163</v>
      </c>
      <c r="D449" s="95" t="s">
        <v>164</v>
      </c>
      <c r="E449" s="90" t="s">
        <v>155</v>
      </c>
      <c r="F449" s="98"/>
      <c r="G449" s="92" t="s">
        <v>165</v>
      </c>
      <c r="H449" s="97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</row>
    <row r="450" spans="1:26" ht="23.25" customHeight="1">
      <c r="A450" s="87">
        <v>45503</v>
      </c>
      <c r="B450" s="88">
        <v>-379.77</v>
      </c>
      <c r="C450" s="89" t="s">
        <v>236</v>
      </c>
      <c r="D450" s="95" t="s">
        <v>237</v>
      </c>
      <c r="E450" s="90" t="s">
        <v>155</v>
      </c>
      <c r="F450" s="98" t="s">
        <v>515</v>
      </c>
      <c r="G450" s="92" t="s">
        <v>157</v>
      </c>
      <c r="H450" s="93" t="s">
        <v>190</v>
      </c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</row>
    <row r="451" spans="1:26" ht="23.25" customHeight="1">
      <c r="A451" s="87">
        <v>45504</v>
      </c>
      <c r="B451" s="96">
        <v>0.41</v>
      </c>
      <c r="C451" s="89" t="s">
        <v>163</v>
      </c>
      <c r="D451" s="95" t="s">
        <v>164</v>
      </c>
      <c r="E451" s="90" t="s">
        <v>155</v>
      </c>
      <c r="F451" s="98"/>
      <c r="G451" s="92" t="s">
        <v>165</v>
      </c>
      <c r="H451" s="97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</row>
    <row r="452" spans="1:26" ht="23.25" customHeight="1">
      <c r="A452" s="87">
        <v>45504</v>
      </c>
      <c r="B452" s="88">
        <v>-1800</v>
      </c>
      <c r="C452" s="89" t="s">
        <v>562</v>
      </c>
      <c r="D452" s="95" t="s">
        <v>440</v>
      </c>
      <c r="E452" s="90" t="s">
        <v>155</v>
      </c>
      <c r="F452" s="98" t="s">
        <v>515</v>
      </c>
      <c r="G452" s="92" t="s">
        <v>253</v>
      </c>
      <c r="H452" s="93" t="s">
        <v>254</v>
      </c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</row>
    <row r="453" spans="1:26" ht="23.25" customHeight="1">
      <c r="A453" s="87">
        <v>45506</v>
      </c>
      <c r="B453" s="88">
        <v>-1198.3399999999999</v>
      </c>
      <c r="C453" s="89" t="s">
        <v>563</v>
      </c>
      <c r="D453" s="95" t="s">
        <v>208</v>
      </c>
      <c r="E453" s="90" t="s">
        <v>155</v>
      </c>
      <c r="F453" s="98" t="s">
        <v>564</v>
      </c>
      <c r="G453" s="92" t="s">
        <v>142</v>
      </c>
      <c r="H453" s="93" t="s">
        <v>141</v>
      </c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</row>
    <row r="454" spans="1:26" ht="23.25" customHeight="1">
      <c r="A454" s="87">
        <v>45506</v>
      </c>
      <c r="B454" s="96">
        <v>150000</v>
      </c>
      <c r="C454" s="89" t="s">
        <v>537</v>
      </c>
      <c r="D454" s="95" t="s">
        <v>565</v>
      </c>
      <c r="E454" s="90" t="s">
        <v>155</v>
      </c>
      <c r="F454" s="98"/>
      <c r="G454" s="92" t="s">
        <v>325</v>
      </c>
      <c r="H454" s="97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</row>
    <row r="455" spans="1:26" ht="23.25" customHeight="1">
      <c r="A455" s="87">
        <v>45506</v>
      </c>
      <c r="B455" s="96">
        <v>10000</v>
      </c>
      <c r="C455" s="89" t="s">
        <v>433</v>
      </c>
      <c r="D455" s="95" t="s">
        <v>566</v>
      </c>
      <c r="E455" s="90" t="s">
        <v>155</v>
      </c>
      <c r="F455" s="98"/>
      <c r="G455" s="92" t="s">
        <v>452</v>
      </c>
      <c r="H455" s="97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</row>
    <row r="456" spans="1:26" ht="23.25" customHeight="1">
      <c r="A456" s="87">
        <v>45506</v>
      </c>
      <c r="B456" s="88">
        <v>-5.88</v>
      </c>
      <c r="C456" s="89" t="s">
        <v>409</v>
      </c>
      <c r="D456" s="95" t="s">
        <v>164</v>
      </c>
      <c r="E456" s="90" t="s">
        <v>155</v>
      </c>
      <c r="F456" s="98"/>
      <c r="G456" s="92" t="s">
        <v>335</v>
      </c>
      <c r="H456" s="97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</row>
    <row r="457" spans="1:26" ht="23.25" customHeight="1">
      <c r="A457" s="87">
        <v>45509</v>
      </c>
      <c r="B457" s="88">
        <v>-2799.84</v>
      </c>
      <c r="C457" s="89" t="s">
        <v>567</v>
      </c>
      <c r="D457" s="95" t="s">
        <v>208</v>
      </c>
      <c r="E457" s="90" t="s">
        <v>155</v>
      </c>
      <c r="F457" s="98" t="s">
        <v>564</v>
      </c>
      <c r="G457" s="92" t="s">
        <v>142</v>
      </c>
      <c r="H457" s="93" t="s">
        <v>141</v>
      </c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</row>
    <row r="458" spans="1:26" ht="23.25" customHeight="1">
      <c r="A458" s="87">
        <v>45509</v>
      </c>
      <c r="B458" s="88">
        <v>-4273</v>
      </c>
      <c r="C458" s="89" t="s">
        <v>568</v>
      </c>
      <c r="D458" s="95" t="s">
        <v>276</v>
      </c>
      <c r="E458" s="90" t="s">
        <v>155</v>
      </c>
      <c r="F458" s="98" t="s">
        <v>564</v>
      </c>
      <c r="G458" s="92" t="s">
        <v>161</v>
      </c>
      <c r="H458" s="93" t="s">
        <v>233</v>
      </c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</row>
    <row r="459" spans="1:26" ht="23.25" customHeight="1">
      <c r="A459" s="87">
        <v>45509</v>
      </c>
      <c r="B459" s="88">
        <v>-1315.95</v>
      </c>
      <c r="C459" s="89" t="s">
        <v>569</v>
      </c>
      <c r="D459" s="95" t="s">
        <v>208</v>
      </c>
      <c r="E459" s="90" t="s">
        <v>155</v>
      </c>
      <c r="F459" s="98" t="s">
        <v>564</v>
      </c>
      <c r="G459" s="92" t="s">
        <v>142</v>
      </c>
      <c r="H459" s="93" t="s">
        <v>272</v>
      </c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</row>
    <row r="460" spans="1:26" ht="23.25" customHeight="1">
      <c r="A460" s="87">
        <v>45509</v>
      </c>
      <c r="B460" s="88">
        <v>-16000</v>
      </c>
      <c r="C460" s="89" t="s">
        <v>159</v>
      </c>
      <c r="D460" s="95" t="s">
        <v>160</v>
      </c>
      <c r="E460" s="90" t="s">
        <v>155</v>
      </c>
      <c r="F460" s="98" t="s">
        <v>564</v>
      </c>
      <c r="G460" s="92" t="s">
        <v>161</v>
      </c>
      <c r="H460" s="93" t="s">
        <v>162</v>
      </c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</row>
    <row r="461" spans="1:26" ht="23.25" customHeight="1">
      <c r="A461" s="87">
        <v>45509</v>
      </c>
      <c r="B461" s="88">
        <v>-1158.8399999999999</v>
      </c>
      <c r="C461" s="89" t="s">
        <v>570</v>
      </c>
      <c r="D461" s="95" t="s">
        <v>208</v>
      </c>
      <c r="E461" s="90" t="s">
        <v>155</v>
      </c>
      <c r="F461" s="98" t="s">
        <v>564</v>
      </c>
      <c r="G461" s="92" t="s">
        <v>142</v>
      </c>
      <c r="H461" s="93" t="s">
        <v>141</v>
      </c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</row>
    <row r="462" spans="1:26" ht="23.25" customHeight="1">
      <c r="A462" s="87">
        <v>45509</v>
      </c>
      <c r="B462" s="96">
        <v>6.08</v>
      </c>
      <c r="C462" s="89" t="s">
        <v>163</v>
      </c>
      <c r="D462" s="95" t="s">
        <v>164</v>
      </c>
      <c r="E462" s="90" t="s">
        <v>155</v>
      </c>
      <c r="F462" s="98"/>
      <c r="G462" s="92" t="s">
        <v>165</v>
      </c>
      <c r="H462" s="97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</row>
    <row r="463" spans="1:26" ht="23.25" customHeight="1">
      <c r="A463" s="87">
        <v>45509</v>
      </c>
      <c r="B463" s="88">
        <v>-2040</v>
      </c>
      <c r="C463" s="89" t="s">
        <v>571</v>
      </c>
      <c r="D463" s="95" t="s">
        <v>314</v>
      </c>
      <c r="E463" s="90" t="s">
        <v>155</v>
      </c>
      <c r="F463" s="98" t="s">
        <v>564</v>
      </c>
      <c r="G463" s="92" t="s">
        <v>179</v>
      </c>
      <c r="H463" s="93" t="s">
        <v>180</v>
      </c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</row>
    <row r="464" spans="1:26" ht="23.25" customHeight="1">
      <c r="A464" s="87">
        <v>45509</v>
      </c>
      <c r="B464" s="88">
        <v>-16.920000000000002</v>
      </c>
      <c r="C464" s="89" t="s">
        <v>572</v>
      </c>
      <c r="D464" s="95" t="s">
        <v>203</v>
      </c>
      <c r="E464" s="90" t="s">
        <v>155</v>
      </c>
      <c r="F464" s="98" t="s">
        <v>564</v>
      </c>
      <c r="G464" s="92" t="s">
        <v>193</v>
      </c>
      <c r="H464" s="93" t="s">
        <v>573</v>
      </c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</row>
    <row r="465" spans="1:26" ht="23.25" customHeight="1">
      <c r="A465" s="87">
        <v>45510</v>
      </c>
      <c r="B465" s="88">
        <v>-140</v>
      </c>
      <c r="C465" s="89" t="s">
        <v>153</v>
      </c>
      <c r="D465" s="95" t="s">
        <v>154</v>
      </c>
      <c r="E465" s="90" t="s">
        <v>155</v>
      </c>
      <c r="F465" s="98" t="s">
        <v>564</v>
      </c>
      <c r="G465" s="92" t="s">
        <v>157</v>
      </c>
      <c r="H465" s="93" t="s">
        <v>158</v>
      </c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</row>
    <row r="466" spans="1:26" ht="23.25" customHeight="1">
      <c r="A466" s="87">
        <v>45510</v>
      </c>
      <c r="B466" s="96">
        <v>0.03</v>
      </c>
      <c r="C466" s="89" t="s">
        <v>163</v>
      </c>
      <c r="D466" s="95" t="s">
        <v>164</v>
      </c>
      <c r="E466" s="90" t="s">
        <v>155</v>
      </c>
      <c r="F466" s="98"/>
      <c r="G466" s="92" t="s">
        <v>165</v>
      </c>
      <c r="H466" s="97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</row>
    <row r="467" spans="1:26" ht="23.25" customHeight="1">
      <c r="A467" s="87">
        <v>45513</v>
      </c>
      <c r="B467" s="88">
        <v>-2000</v>
      </c>
      <c r="C467" s="89" t="s">
        <v>196</v>
      </c>
      <c r="D467" s="95" t="s">
        <v>197</v>
      </c>
      <c r="E467" s="90" t="s">
        <v>155</v>
      </c>
      <c r="F467" s="98" t="s">
        <v>564</v>
      </c>
      <c r="G467" s="92" t="s">
        <v>157</v>
      </c>
      <c r="H467" s="93" t="s">
        <v>198</v>
      </c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</row>
    <row r="468" spans="1:26" ht="23.25" customHeight="1">
      <c r="A468" s="87">
        <v>45513</v>
      </c>
      <c r="B468" s="96">
        <v>0.48</v>
      </c>
      <c r="C468" s="89" t="s">
        <v>163</v>
      </c>
      <c r="D468" s="95" t="s">
        <v>164</v>
      </c>
      <c r="E468" s="90" t="s">
        <v>155</v>
      </c>
      <c r="F468" s="98"/>
      <c r="G468" s="92" t="s">
        <v>165</v>
      </c>
      <c r="H468" s="97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</row>
    <row r="469" spans="1:26" ht="23.25" customHeight="1">
      <c r="A469" s="87">
        <v>45516</v>
      </c>
      <c r="B469" s="88">
        <v>-2040</v>
      </c>
      <c r="C469" s="89" t="s">
        <v>574</v>
      </c>
      <c r="D469" s="95" t="s">
        <v>189</v>
      </c>
      <c r="E469" s="90" t="s">
        <v>155</v>
      </c>
      <c r="F469" s="98" t="s">
        <v>564</v>
      </c>
      <c r="G469" s="92" t="s">
        <v>157</v>
      </c>
      <c r="H469" s="93" t="s">
        <v>190</v>
      </c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</row>
    <row r="470" spans="1:26" ht="23.25" customHeight="1">
      <c r="A470" s="87">
        <v>45516</v>
      </c>
      <c r="B470" s="88">
        <v>-2040</v>
      </c>
      <c r="C470" s="89" t="s">
        <v>575</v>
      </c>
      <c r="D470" s="95" t="s">
        <v>189</v>
      </c>
      <c r="E470" s="90" t="s">
        <v>155</v>
      </c>
      <c r="F470" s="98" t="s">
        <v>564</v>
      </c>
      <c r="G470" s="92" t="s">
        <v>157</v>
      </c>
      <c r="H470" s="93" t="s">
        <v>190</v>
      </c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</row>
    <row r="471" spans="1:26" ht="23.25" customHeight="1">
      <c r="A471" s="87">
        <v>45516</v>
      </c>
      <c r="B471" s="88">
        <v>-3170</v>
      </c>
      <c r="C471" s="89" t="s">
        <v>173</v>
      </c>
      <c r="D471" s="95" t="s">
        <v>174</v>
      </c>
      <c r="E471" s="90" t="s">
        <v>155</v>
      </c>
      <c r="F471" s="98" t="s">
        <v>564</v>
      </c>
      <c r="G471" s="92" t="s">
        <v>175</v>
      </c>
      <c r="H471" s="93" t="s">
        <v>176</v>
      </c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</row>
    <row r="472" spans="1:26" ht="23.25" customHeight="1">
      <c r="A472" s="87">
        <v>45516</v>
      </c>
      <c r="B472" s="96">
        <v>3.01</v>
      </c>
      <c r="C472" s="89" t="s">
        <v>163</v>
      </c>
      <c r="D472" s="95" t="s">
        <v>164</v>
      </c>
      <c r="E472" s="90" t="s">
        <v>155</v>
      </c>
      <c r="F472" s="98"/>
      <c r="G472" s="92" t="s">
        <v>165</v>
      </c>
      <c r="H472" s="97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</row>
    <row r="473" spans="1:26" ht="23.25" customHeight="1">
      <c r="A473" s="87">
        <v>45516</v>
      </c>
      <c r="B473" s="88">
        <v>-5400</v>
      </c>
      <c r="C473" s="89" t="s">
        <v>576</v>
      </c>
      <c r="D473" s="95" t="s">
        <v>577</v>
      </c>
      <c r="E473" s="90" t="s">
        <v>155</v>
      </c>
      <c r="F473" s="98" t="s">
        <v>564</v>
      </c>
      <c r="G473" s="92" t="s">
        <v>161</v>
      </c>
      <c r="H473" s="93" t="s">
        <v>233</v>
      </c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</row>
    <row r="474" spans="1:26" ht="23.25" customHeight="1">
      <c r="A474" s="87">
        <v>45516</v>
      </c>
      <c r="B474" s="88">
        <v>-73.75</v>
      </c>
      <c r="C474" s="89" t="s">
        <v>578</v>
      </c>
      <c r="D474" s="95" t="s">
        <v>276</v>
      </c>
      <c r="E474" s="90" t="s">
        <v>155</v>
      </c>
      <c r="F474" s="98" t="s">
        <v>564</v>
      </c>
      <c r="G474" s="92" t="s">
        <v>240</v>
      </c>
      <c r="H474" s="93" t="s">
        <v>464</v>
      </c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</row>
    <row r="475" spans="1:26" ht="23.25" customHeight="1">
      <c r="A475" s="87">
        <v>45518</v>
      </c>
      <c r="B475" s="96">
        <v>126.31</v>
      </c>
      <c r="C475" s="89" t="s">
        <v>163</v>
      </c>
      <c r="D475" s="95" t="s">
        <v>164</v>
      </c>
      <c r="E475" s="90" t="s">
        <v>155</v>
      </c>
      <c r="F475" s="98"/>
      <c r="G475" s="92" t="s">
        <v>165</v>
      </c>
      <c r="H475" s="97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</row>
    <row r="476" spans="1:26" ht="23.25" customHeight="1">
      <c r="A476" s="87">
        <v>45518</v>
      </c>
      <c r="B476" s="88">
        <v>-2266.7199999999998</v>
      </c>
      <c r="C476" s="89" t="s">
        <v>579</v>
      </c>
      <c r="D476" s="95" t="s">
        <v>580</v>
      </c>
      <c r="E476" s="90" t="s">
        <v>155</v>
      </c>
      <c r="F476" s="98" t="s">
        <v>564</v>
      </c>
      <c r="G476" s="92" t="s">
        <v>142</v>
      </c>
      <c r="H476" s="93" t="s">
        <v>141</v>
      </c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</row>
    <row r="477" spans="1:26" ht="23.25" customHeight="1">
      <c r="A477" s="87">
        <v>45518</v>
      </c>
      <c r="B477" s="88">
        <v>-650000</v>
      </c>
      <c r="C477" s="89" t="s">
        <v>183</v>
      </c>
      <c r="D477" s="95" t="s">
        <v>164</v>
      </c>
      <c r="E477" s="90" t="s">
        <v>155</v>
      </c>
      <c r="F477" s="98"/>
      <c r="G477" s="92" t="s">
        <v>182</v>
      </c>
      <c r="H477" s="97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</row>
    <row r="478" spans="1:26" ht="23.25" customHeight="1">
      <c r="A478" s="87">
        <v>45520</v>
      </c>
      <c r="B478" s="88">
        <v>-5346</v>
      </c>
      <c r="C478" s="89" t="s">
        <v>303</v>
      </c>
      <c r="D478" s="95" t="s">
        <v>304</v>
      </c>
      <c r="E478" s="90" t="s">
        <v>155</v>
      </c>
      <c r="F478" s="98" t="s">
        <v>564</v>
      </c>
      <c r="G478" s="92" t="s">
        <v>142</v>
      </c>
      <c r="H478" s="93" t="s">
        <v>141</v>
      </c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</row>
    <row r="479" spans="1:26" ht="23.25" customHeight="1">
      <c r="A479" s="87">
        <v>45520</v>
      </c>
      <c r="B479" s="88">
        <v>-1300</v>
      </c>
      <c r="C479" s="89" t="s">
        <v>166</v>
      </c>
      <c r="D479" s="95" t="s">
        <v>167</v>
      </c>
      <c r="E479" s="90" t="s">
        <v>155</v>
      </c>
      <c r="F479" s="98" t="s">
        <v>564</v>
      </c>
      <c r="G479" s="92" t="s">
        <v>157</v>
      </c>
      <c r="H479" s="93" t="s">
        <v>168</v>
      </c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</row>
    <row r="480" spans="1:26" ht="23.25" customHeight="1">
      <c r="A480" s="87">
        <v>45520</v>
      </c>
      <c r="B480" s="96">
        <v>0.1</v>
      </c>
      <c r="C480" s="89" t="s">
        <v>163</v>
      </c>
      <c r="D480" s="95" t="s">
        <v>164</v>
      </c>
      <c r="E480" s="90" t="s">
        <v>155</v>
      </c>
      <c r="F480" s="98"/>
      <c r="G480" s="92" t="s">
        <v>165</v>
      </c>
      <c r="H480" s="97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</row>
    <row r="481" spans="1:26" ht="23.25" customHeight="1">
      <c r="A481" s="87">
        <v>45520</v>
      </c>
      <c r="B481" s="96">
        <v>0.15</v>
      </c>
      <c r="C481" s="89" t="s">
        <v>163</v>
      </c>
      <c r="D481" s="95" t="s">
        <v>164</v>
      </c>
      <c r="E481" s="90" t="s">
        <v>155</v>
      </c>
      <c r="F481" s="98"/>
      <c r="G481" s="92" t="s">
        <v>165</v>
      </c>
      <c r="H481" s="97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</row>
    <row r="482" spans="1:26" ht="23.25" customHeight="1">
      <c r="A482" s="87">
        <v>45520</v>
      </c>
      <c r="B482" s="88">
        <v>-1000</v>
      </c>
      <c r="C482" s="89" t="s">
        <v>581</v>
      </c>
      <c r="D482" s="95" t="s">
        <v>582</v>
      </c>
      <c r="E482" s="90" t="s">
        <v>155</v>
      </c>
      <c r="F482" s="98" t="s">
        <v>564</v>
      </c>
      <c r="G482" s="92" t="s">
        <v>240</v>
      </c>
      <c r="H482" s="93" t="s">
        <v>583</v>
      </c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</row>
    <row r="483" spans="1:26" ht="23.25" customHeight="1">
      <c r="A483" s="87">
        <v>45520</v>
      </c>
      <c r="B483" s="88">
        <v>-425</v>
      </c>
      <c r="C483" s="89" t="s">
        <v>584</v>
      </c>
      <c r="D483" s="95" t="s">
        <v>522</v>
      </c>
      <c r="E483" s="90" t="s">
        <v>155</v>
      </c>
      <c r="F483" s="98" t="s">
        <v>564</v>
      </c>
      <c r="G483" s="92" t="s">
        <v>142</v>
      </c>
      <c r="H483" s="93" t="s">
        <v>141</v>
      </c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</row>
    <row r="484" spans="1:26" ht="23.25" customHeight="1">
      <c r="A484" s="87">
        <v>45520</v>
      </c>
      <c r="B484" s="88">
        <v>-990.6</v>
      </c>
      <c r="C484" s="89" t="s">
        <v>585</v>
      </c>
      <c r="D484" s="95" t="s">
        <v>232</v>
      </c>
      <c r="E484" s="90" t="s">
        <v>155</v>
      </c>
      <c r="F484" s="98" t="s">
        <v>564</v>
      </c>
      <c r="G484" s="92" t="s">
        <v>161</v>
      </c>
      <c r="H484" s="93" t="s">
        <v>233</v>
      </c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</row>
    <row r="485" spans="1:26" ht="23.25" customHeight="1">
      <c r="A485" s="87">
        <v>45523</v>
      </c>
      <c r="B485" s="88">
        <v>-5.88</v>
      </c>
      <c r="C485" s="89" t="s">
        <v>409</v>
      </c>
      <c r="D485" s="95" t="s">
        <v>164</v>
      </c>
      <c r="E485" s="90" t="s">
        <v>155</v>
      </c>
      <c r="F485" s="98"/>
      <c r="G485" s="92" t="s">
        <v>335</v>
      </c>
      <c r="H485" s="97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</row>
    <row r="486" spans="1:26" ht="23.25" customHeight="1">
      <c r="A486" s="87">
        <v>45523</v>
      </c>
      <c r="B486" s="96">
        <v>20000</v>
      </c>
      <c r="C486" s="89" t="s">
        <v>433</v>
      </c>
      <c r="D486" s="95" t="s">
        <v>586</v>
      </c>
      <c r="E486" s="90" t="s">
        <v>155</v>
      </c>
      <c r="F486" s="98"/>
      <c r="G486" s="92" t="s">
        <v>346</v>
      </c>
      <c r="H486" s="97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</row>
    <row r="487" spans="1:26" ht="23.25" customHeight="1">
      <c r="A487" s="87">
        <v>45524</v>
      </c>
      <c r="B487" s="88">
        <v>-416</v>
      </c>
      <c r="C487" s="89" t="s">
        <v>587</v>
      </c>
      <c r="D487" s="95" t="s">
        <v>279</v>
      </c>
      <c r="E487" s="90" t="s">
        <v>155</v>
      </c>
      <c r="F487" s="98" t="s">
        <v>564</v>
      </c>
      <c r="G487" s="92" t="s">
        <v>161</v>
      </c>
      <c r="H487" s="93" t="s">
        <v>233</v>
      </c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</row>
    <row r="488" spans="1:26" ht="23.25" customHeight="1">
      <c r="A488" s="87">
        <v>45524</v>
      </c>
      <c r="B488" s="88">
        <v>-140.49</v>
      </c>
      <c r="C488" s="89" t="s">
        <v>588</v>
      </c>
      <c r="D488" s="95" t="s">
        <v>164</v>
      </c>
      <c r="E488" s="90" t="s">
        <v>155</v>
      </c>
      <c r="F488" s="98"/>
      <c r="G488" s="92" t="s">
        <v>182</v>
      </c>
      <c r="H488" s="97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</row>
    <row r="489" spans="1:26" ht="23.25" customHeight="1">
      <c r="A489" s="87">
        <v>45524</v>
      </c>
      <c r="B489" s="88">
        <v>-140.49</v>
      </c>
      <c r="C489" s="89" t="s">
        <v>588</v>
      </c>
      <c r="D489" s="95" t="s">
        <v>164</v>
      </c>
      <c r="E489" s="90" t="s">
        <v>155</v>
      </c>
      <c r="F489" s="98"/>
      <c r="G489" s="92" t="s">
        <v>182</v>
      </c>
      <c r="H489" s="97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</row>
    <row r="490" spans="1:26" ht="23.25" customHeight="1">
      <c r="A490" s="87">
        <v>45524</v>
      </c>
      <c r="B490" s="88">
        <v>-140.49</v>
      </c>
      <c r="C490" s="89" t="s">
        <v>588</v>
      </c>
      <c r="D490" s="95" t="s">
        <v>164</v>
      </c>
      <c r="E490" s="90" t="s">
        <v>155</v>
      </c>
      <c r="F490" s="98"/>
      <c r="G490" s="92" t="s">
        <v>182</v>
      </c>
      <c r="H490" s="97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</row>
    <row r="491" spans="1:26" ht="23.25" customHeight="1">
      <c r="A491" s="87">
        <v>45524</v>
      </c>
      <c r="B491" s="96">
        <v>0.14000000000000001</v>
      </c>
      <c r="C491" s="89" t="s">
        <v>163</v>
      </c>
      <c r="D491" s="95" t="s">
        <v>164</v>
      </c>
      <c r="E491" s="90" t="s">
        <v>155</v>
      </c>
      <c r="F491" s="98"/>
      <c r="G491" s="92" t="s">
        <v>165</v>
      </c>
      <c r="H491" s="97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</row>
    <row r="492" spans="1:26" ht="23.25" customHeight="1">
      <c r="A492" s="87">
        <v>45524</v>
      </c>
      <c r="B492" s="88">
        <v>-1872.81</v>
      </c>
      <c r="C492" s="89" t="s">
        <v>589</v>
      </c>
      <c r="D492" s="95" t="s">
        <v>192</v>
      </c>
      <c r="E492" s="90" t="s">
        <v>155</v>
      </c>
      <c r="F492" s="98" t="s">
        <v>564</v>
      </c>
      <c r="G492" s="92" t="s">
        <v>161</v>
      </c>
      <c r="H492" s="93" t="s">
        <v>233</v>
      </c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</row>
    <row r="493" spans="1:26" ht="23.25" customHeight="1">
      <c r="A493" s="87">
        <v>45524</v>
      </c>
      <c r="B493" s="88">
        <v>-380.15</v>
      </c>
      <c r="C493" s="89" t="s">
        <v>543</v>
      </c>
      <c r="D493" s="95" t="s">
        <v>192</v>
      </c>
      <c r="E493" s="90" t="s">
        <v>155</v>
      </c>
      <c r="F493" s="98" t="s">
        <v>564</v>
      </c>
      <c r="G493" s="92" t="s">
        <v>161</v>
      </c>
      <c r="H493" s="93" t="s">
        <v>233</v>
      </c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</row>
    <row r="494" spans="1:26" ht="23.25" customHeight="1">
      <c r="A494" s="87">
        <v>45524</v>
      </c>
      <c r="B494" s="88">
        <v>-72.69</v>
      </c>
      <c r="C494" s="89" t="s">
        <v>590</v>
      </c>
      <c r="D494" s="95" t="s">
        <v>192</v>
      </c>
      <c r="E494" s="90" t="s">
        <v>155</v>
      </c>
      <c r="F494" s="98" t="s">
        <v>564</v>
      </c>
      <c r="G494" s="92" t="s">
        <v>193</v>
      </c>
      <c r="H494" s="93" t="s">
        <v>194</v>
      </c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</row>
    <row r="495" spans="1:26" ht="23.25" customHeight="1">
      <c r="A495" s="87">
        <v>45524</v>
      </c>
      <c r="B495" s="88">
        <v>-23.45</v>
      </c>
      <c r="C495" s="89" t="s">
        <v>591</v>
      </c>
      <c r="D495" s="95" t="s">
        <v>192</v>
      </c>
      <c r="E495" s="90" t="s">
        <v>155</v>
      </c>
      <c r="F495" s="98" t="s">
        <v>564</v>
      </c>
      <c r="G495" s="92" t="s">
        <v>193</v>
      </c>
      <c r="H495" s="93" t="s">
        <v>194</v>
      </c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</row>
    <row r="496" spans="1:26" ht="23.25" customHeight="1">
      <c r="A496" s="87">
        <v>45525</v>
      </c>
      <c r="B496" s="96">
        <v>0.02</v>
      </c>
      <c r="C496" s="89" t="s">
        <v>163</v>
      </c>
      <c r="D496" s="95" t="s">
        <v>164</v>
      </c>
      <c r="E496" s="90" t="s">
        <v>155</v>
      </c>
      <c r="F496" s="98"/>
      <c r="G496" s="92" t="s">
        <v>165</v>
      </c>
      <c r="H496" s="97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</row>
    <row r="497" spans="1:26" ht="23.25" customHeight="1">
      <c r="A497" s="87">
        <v>45525</v>
      </c>
      <c r="B497" s="88">
        <v>-252.64</v>
      </c>
      <c r="C497" s="89" t="s">
        <v>592</v>
      </c>
      <c r="D497" s="95" t="s">
        <v>593</v>
      </c>
      <c r="E497" s="90" t="s">
        <v>155</v>
      </c>
      <c r="F497" s="98" t="s">
        <v>564</v>
      </c>
      <c r="G497" s="92" t="s">
        <v>240</v>
      </c>
      <c r="H497" s="93" t="s">
        <v>594</v>
      </c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</row>
    <row r="498" spans="1:26" ht="23.25" customHeight="1">
      <c r="A498" s="87">
        <v>45525</v>
      </c>
      <c r="B498" s="88">
        <v>-66</v>
      </c>
      <c r="C498" s="89" t="s">
        <v>595</v>
      </c>
      <c r="D498" s="95" t="s">
        <v>593</v>
      </c>
      <c r="E498" s="90" t="s">
        <v>155</v>
      </c>
      <c r="F498" s="98" t="s">
        <v>564</v>
      </c>
      <c r="G498" s="92" t="s">
        <v>240</v>
      </c>
      <c r="H498" s="93" t="s">
        <v>464</v>
      </c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</row>
    <row r="499" spans="1:26" ht="23.25" customHeight="1">
      <c r="A499" s="87">
        <v>45526</v>
      </c>
      <c r="B499" s="96">
        <v>0.23</v>
      </c>
      <c r="C499" s="89" t="s">
        <v>163</v>
      </c>
      <c r="D499" s="95" t="s">
        <v>164</v>
      </c>
      <c r="E499" s="90" t="s">
        <v>155</v>
      </c>
      <c r="F499" s="98"/>
      <c r="G499" s="92" t="s">
        <v>165</v>
      </c>
      <c r="H499" s="97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</row>
    <row r="500" spans="1:26" ht="23.25" customHeight="1">
      <c r="A500" s="87">
        <v>45526</v>
      </c>
      <c r="B500" s="88">
        <v>-625</v>
      </c>
      <c r="C500" s="89" t="s">
        <v>596</v>
      </c>
      <c r="D500" s="95" t="s">
        <v>597</v>
      </c>
      <c r="E500" s="90" t="s">
        <v>155</v>
      </c>
      <c r="F500" s="98" t="s">
        <v>564</v>
      </c>
      <c r="G500" s="92" t="s">
        <v>240</v>
      </c>
      <c r="H500" s="93" t="s">
        <v>241</v>
      </c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</row>
    <row r="501" spans="1:26" ht="23.25" customHeight="1">
      <c r="A501" s="87">
        <v>45526</v>
      </c>
      <c r="B501" s="88">
        <v>-1902.99</v>
      </c>
      <c r="C501" s="89" t="s">
        <v>598</v>
      </c>
      <c r="D501" s="95" t="s">
        <v>208</v>
      </c>
      <c r="E501" s="90" t="s">
        <v>155</v>
      </c>
      <c r="F501" s="98" t="s">
        <v>564</v>
      </c>
      <c r="G501" s="92" t="s">
        <v>300</v>
      </c>
      <c r="H501" s="93" t="s">
        <v>235</v>
      </c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</row>
    <row r="502" spans="1:26" ht="23.25" customHeight="1">
      <c r="A502" s="87">
        <v>45526</v>
      </c>
      <c r="B502" s="88">
        <v>-1472.47</v>
      </c>
      <c r="C502" s="89" t="s">
        <v>599</v>
      </c>
      <c r="D502" s="95" t="s">
        <v>208</v>
      </c>
      <c r="E502" s="90" t="s">
        <v>155</v>
      </c>
      <c r="F502" s="98" t="s">
        <v>564</v>
      </c>
      <c r="G502" s="92" t="s">
        <v>142</v>
      </c>
      <c r="H502" s="93" t="s">
        <v>141</v>
      </c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</row>
    <row r="503" spans="1:26" ht="23.25" customHeight="1">
      <c r="A503" s="87">
        <v>45527</v>
      </c>
      <c r="B503" s="96">
        <v>0.09</v>
      </c>
      <c r="C503" s="89" t="s">
        <v>163</v>
      </c>
      <c r="D503" s="95" t="s">
        <v>164</v>
      </c>
      <c r="E503" s="90" t="s">
        <v>155</v>
      </c>
      <c r="F503" s="98"/>
      <c r="G503" s="92" t="s">
        <v>165</v>
      </c>
      <c r="H503" s="97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</row>
    <row r="504" spans="1:26" ht="23.25" customHeight="1">
      <c r="A504" s="87">
        <v>45527</v>
      </c>
      <c r="B504" s="88">
        <v>-1360</v>
      </c>
      <c r="C504" s="89" t="s">
        <v>600</v>
      </c>
      <c r="D504" s="95" t="s">
        <v>213</v>
      </c>
      <c r="E504" s="90" t="s">
        <v>155</v>
      </c>
      <c r="F504" s="98" t="s">
        <v>564</v>
      </c>
      <c r="G504" s="92" t="s">
        <v>179</v>
      </c>
      <c r="H504" s="93" t="s">
        <v>180</v>
      </c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</row>
    <row r="505" spans="1:26" ht="23.25" customHeight="1">
      <c r="A505" s="87">
        <v>45530</v>
      </c>
      <c r="B505" s="88">
        <v>-1500</v>
      </c>
      <c r="C505" s="89" t="s">
        <v>199</v>
      </c>
      <c r="D505" s="95" t="s">
        <v>200</v>
      </c>
      <c r="E505" s="90" t="s">
        <v>155</v>
      </c>
      <c r="F505" s="98" t="s">
        <v>564</v>
      </c>
      <c r="G505" s="92" t="s">
        <v>193</v>
      </c>
      <c r="H505" s="93" t="s">
        <v>201</v>
      </c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</row>
    <row r="506" spans="1:26" ht="23.25" customHeight="1">
      <c r="A506" s="87">
        <v>45530</v>
      </c>
      <c r="B506" s="88">
        <v>-1793.01</v>
      </c>
      <c r="C506" s="89" t="s">
        <v>601</v>
      </c>
      <c r="D506" s="95" t="s">
        <v>208</v>
      </c>
      <c r="E506" s="90" t="s">
        <v>155</v>
      </c>
      <c r="F506" s="98" t="s">
        <v>564</v>
      </c>
      <c r="G506" s="92" t="s">
        <v>142</v>
      </c>
      <c r="H506" s="93" t="s">
        <v>602</v>
      </c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</row>
    <row r="507" spans="1:26" ht="23.25" customHeight="1">
      <c r="A507" s="87">
        <v>45530</v>
      </c>
      <c r="B507" s="88">
        <v>-371.86</v>
      </c>
      <c r="C507" s="89" t="s">
        <v>236</v>
      </c>
      <c r="D507" s="95" t="s">
        <v>237</v>
      </c>
      <c r="E507" s="90" t="s">
        <v>155</v>
      </c>
      <c r="F507" s="98" t="s">
        <v>564</v>
      </c>
      <c r="G507" s="92" t="s">
        <v>157</v>
      </c>
      <c r="H507" s="93" t="s">
        <v>190</v>
      </c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</row>
    <row r="508" spans="1:26" ht="23.25" customHeight="1">
      <c r="A508" s="87">
        <v>45530</v>
      </c>
      <c r="B508" s="96">
        <v>0.55000000000000004</v>
      </c>
      <c r="C508" s="89" t="s">
        <v>163</v>
      </c>
      <c r="D508" s="95" t="s">
        <v>164</v>
      </c>
      <c r="E508" s="90" t="s">
        <v>155</v>
      </c>
      <c r="F508" s="98"/>
      <c r="G508" s="92" t="s">
        <v>165</v>
      </c>
      <c r="H508" s="97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</row>
    <row r="509" spans="1:26" ht="23.25" customHeight="1">
      <c r="A509" s="87">
        <v>45530</v>
      </c>
      <c r="B509" s="88">
        <v>-1844.76</v>
      </c>
      <c r="C509" s="89" t="s">
        <v>603</v>
      </c>
      <c r="D509" s="95" t="s">
        <v>206</v>
      </c>
      <c r="E509" s="90" t="s">
        <v>155</v>
      </c>
      <c r="F509" s="98" t="s">
        <v>564</v>
      </c>
      <c r="G509" s="92" t="s">
        <v>193</v>
      </c>
      <c r="H509" s="93" t="s">
        <v>194</v>
      </c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</row>
    <row r="510" spans="1:26" ht="23.25" customHeight="1">
      <c r="A510" s="87">
        <v>45530</v>
      </c>
      <c r="B510" s="88">
        <v>-1504.46</v>
      </c>
      <c r="C510" s="89" t="s">
        <v>604</v>
      </c>
      <c r="D510" s="95" t="s">
        <v>208</v>
      </c>
      <c r="E510" s="90" t="s">
        <v>155</v>
      </c>
      <c r="F510" s="98" t="s">
        <v>564</v>
      </c>
      <c r="G510" s="92" t="s">
        <v>142</v>
      </c>
      <c r="H510" s="93" t="s">
        <v>141</v>
      </c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</row>
    <row r="511" spans="1:26" ht="23.25" customHeight="1">
      <c r="A511" s="87">
        <v>45532</v>
      </c>
      <c r="B511" s="88">
        <v>-2000</v>
      </c>
      <c r="C511" s="89" t="s">
        <v>605</v>
      </c>
      <c r="D511" s="95" t="s">
        <v>606</v>
      </c>
      <c r="E511" s="90" t="s">
        <v>155</v>
      </c>
      <c r="F511" s="98" t="s">
        <v>564</v>
      </c>
      <c r="G511" s="92" t="s">
        <v>142</v>
      </c>
      <c r="H511" s="93" t="s">
        <v>602</v>
      </c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</row>
    <row r="512" spans="1:26" ht="23.25" customHeight="1">
      <c r="A512" s="87">
        <v>45532</v>
      </c>
      <c r="B512" s="96">
        <v>0.2</v>
      </c>
      <c r="C512" s="89" t="s">
        <v>163</v>
      </c>
      <c r="D512" s="95" t="s">
        <v>164</v>
      </c>
      <c r="E512" s="90" t="s">
        <v>155</v>
      </c>
      <c r="F512" s="98"/>
      <c r="G512" s="92" t="s">
        <v>165</v>
      </c>
      <c r="H512" s="97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</row>
    <row r="513" spans="1:26" ht="23.25" customHeight="1">
      <c r="A513" s="87">
        <v>45533</v>
      </c>
      <c r="B513" s="88">
        <v>-88.2</v>
      </c>
      <c r="C513" s="89" t="s">
        <v>409</v>
      </c>
      <c r="D513" s="95" t="s">
        <v>164</v>
      </c>
      <c r="E513" s="90" t="s">
        <v>155</v>
      </c>
      <c r="F513" s="98"/>
      <c r="G513" s="92" t="s">
        <v>335</v>
      </c>
      <c r="H513" s="97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</row>
    <row r="514" spans="1:26" ht="23.25" customHeight="1">
      <c r="A514" s="87">
        <v>45533</v>
      </c>
      <c r="B514" s="96">
        <v>0.01</v>
      </c>
      <c r="C514" s="89" t="s">
        <v>163</v>
      </c>
      <c r="D514" s="95" t="s">
        <v>164</v>
      </c>
      <c r="E514" s="90" t="s">
        <v>155</v>
      </c>
      <c r="F514" s="98"/>
      <c r="G514" s="92" t="s">
        <v>165</v>
      </c>
      <c r="H514" s="97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</row>
    <row r="515" spans="1:26" ht="23.25" customHeight="1">
      <c r="A515" s="87">
        <v>45534</v>
      </c>
      <c r="B515" s="88">
        <v>-5.88</v>
      </c>
      <c r="C515" s="89" t="s">
        <v>409</v>
      </c>
      <c r="D515" s="95" t="s">
        <v>164</v>
      </c>
      <c r="E515" s="90" t="s">
        <v>155</v>
      </c>
      <c r="F515" s="98"/>
      <c r="G515" s="92" t="s">
        <v>335</v>
      </c>
      <c r="H515" s="97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</row>
    <row r="516" spans="1:26" ht="23.25" customHeight="1">
      <c r="A516" s="87">
        <v>45534</v>
      </c>
      <c r="B516" s="96">
        <v>20000</v>
      </c>
      <c r="C516" s="89" t="s">
        <v>433</v>
      </c>
      <c r="D516" s="95" t="s">
        <v>607</v>
      </c>
      <c r="E516" s="90" t="s">
        <v>155</v>
      </c>
      <c r="F516" s="98"/>
      <c r="G516" s="92" t="s">
        <v>346</v>
      </c>
      <c r="H516" s="97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</row>
    <row r="517" spans="1:26" ht="23.25" customHeight="1">
      <c r="A517" s="87">
        <v>45537</v>
      </c>
      <c r="B517" s="88">
        <v>-5.88</v>
      </c>
      <c r="C517" s="89" t="s">
        <v>409</v>
      </c>
      <c r="D517" s="95" t="s">
        <v>164</v>
      </c>
      <c r="E517" s="90" t="s">
        <v>155</v>
      </c>
      <c r="F517" s="98"/>
      <c r="G517" s="92" t="s">
        <v>335</v>
      </c>
      <c r="H517" s="97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</row>
    <row r="518" spans="1:26" ht="23.25" customHeight="1">
      <c r="A518" s="87">
        <v>45537</v>
      </c>
      <c r="B518" s="96">
        <v>20000</v>
      </c>
      <c r="C518" s="89" t="s">
        <v>433</v>
      </c>
      <c r="D518" s="95" t="s">
        <v>608</v>
      </c>
      <c r="E518" s="90" t="s">
        <v>155</v>
      </c>
      <c r="F518" s="98"/>
      <c r="G518" s="92" t="s">
        <v>346</v>
      </c>
      <c r="H518" s="97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</row>
    <row r="519" spans="1:26" ht="23.25" customHeight="1">
      <c r="A519" s="87">
        <v>45539</v>
      </c>
      <c r="B519" s="88">
        <v>-1912.5</v>
      </c>
      <c r="C519" s="89" t="s">
        <v>609</v>
      </c>
      <c r="D519" s="95" t="s">
        <v>524</v>
      </c>
      <c r="E519" s="90" t="s">
        <v>155</v>
      </c>
      <c r="F519" s="98" t="s">
        <v>610</v>
      </c>
      <c r="G519" s="92" t="s">
        <v>142</v>
      </c>
      <c r="H519" s="93" t="s">
        <v>141</v>
      </c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</row>
    <row r="520" spans="1:26" ht="23.25" customHeight="1">
      <c r="A520" s="87">
        <v>45539</v>
      </c>
      <c r="B520" s="88">
        <v>-2500</v>
      </c>
      <c r="C520" s="89" t="s">
        <v>611</v>
      </c>
      <c r="D520" s="95" t="s">
        <v>440</v>
      </c>
      <c r="E520" s="90" t="s">
        <v>155</v>
      </c>
      <c r="F520" s="98" t="s">
        <v>610</v>
      </c>
      <c r="G520" s="92" t="s">
        <v>253</v>
      </c>
      <c r="H520" s="93" t="s">
        <v>254</v>
      </c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</row>
    <row r="521" spans="1:26" ht="23.25" customHeight="1">
      <c r="A521" s="87">
        <v>45539</v>
      </c>
      <c r="B521" s="88">
        <v>-2584</v>
      </c>
      <c r="C521" s="89" t="s">
        <v>612</v>
      </c>
      <c r="D521" s="95" t="s">
        <v>613</v>
      </c>
      <c r="E521" s="90" t="s">
        <v>155</v>
      </c>
      <c r="F521" s="98" t="s">
        <v>610</v>
      </c>
      <c r="G521" s="92" t="s">
        <v>142</v>
      </c>
      <c r="H521" s="93" t="s">
        <v>141</v>
      </c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</row>
    <row r="522" spans="1:26" ht="23.25" customHeight="1">
      <c r="A522" s="87">
        <v>45539</v>
      </c>
      <c r="B522" s="88">
        <v>-2765.08</v>
      </c>
      <c r="C522" s="89" t="s">
        <v>614</v>
      </c>
      <c r="D522" s="95" t="s">
        <v>208</v>
      </c>
      <c r="E522" s="90" t="s">
        <v>155</v>
      </c>
      <c r="F522" s="98" t="s">
        <v>610</v>
      </c>
      <c r="G522" s="92" t="s">
        <v>142</v>
      </c>
      <c r="H522" s="93" t="s">
        <v>141</v>
      </c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</row>
    <row r="523" spans="1:26" ht="23.25" customHeight="1">
      <c r="A523" s="87">
        <v>45539</v>
      </c>
      <c r="B523" s="96">
        <v>1.36</v>
      </c>
      <c r="C523" s="89" t="s">
        <v>163</v>
      </c>
      <c r="D523" s="95" t="s">
        <v>164</v>
      </c>
      <c r="E523" s="90" t="s">
        <v>155</v>
      </c>
      <c r="F523" s="98"/>
      <c r="G523" s="92" t="s">
        <v>165</v>
      </c>
      <c r="H523" s="97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</row>
    <row r="524" spans="1:26" ht="23.25" customHeight="1">
      <c r="A524" s="87">
        <v>45540</v>
      </c>
      <c r="B524" s="88">
        <v>-5346</v>
      </c>
      <c r="C524" s="89" t="s">
        <v>303</v>
      </c>
      <c r="D524" s="95" t="s">
        <v>304</v>
      </c>
      <c r="E524" s="90" t="s">
        <v>155</v>
      </c>
      <c r="F524" s="98" t="s">
        <v>610</v>
      </c>
      <c r="G524" s="92" t="s">
        <v>142</v>
      </c>
      <c r="H524" s="93" t="s">
        <v>141</v>
      </c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</row>
    <row r="525" spans="1:26" ht="23.25" customHeight="1">
      <c r="A525" s="87">
        <v>45540</v>
      </c>
      <c r="B525" s="88">
        <v>-4273</v>
      </c>
      <c r="C525" s="89" t="s">
        <v>615</v>
      </c>
      <c r="D525" s="95" t="s">
        <v>276</v>
      </c>
      <c r="E525" s="90" t="s">
        <v>155</v>
      </c>
      <c r="F525" s="98" t="s">
        <v>610</v>
      </c>
      <c r="G525" s="92" t="s">
        <v>161</v>
      </c>
      <c r="H525" s="93" t="s">
        <v>233</v>
      </c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</row>
    <row r="526" spans="1:26" ht="23.25" customHeight="1">
      <c r="A526" s="87">
        <v>45540</v>
      </c>
      <c r="B526" s="88">
        <v>-1891.37</v>
      </c>
      <c r="C526" s="89" t="s">
        <v>616</v>
      </c>
      <c r="D526" s="95" t="s">
        <v>208</v>
      </c>
      <c r="E526" s="90" t="s">
        <v>155</v>
      </c>
      <c r="F526" s="98" t="s">
        <v>610</v>
      </c>
      <c r="G526" s="92" t="s">
        <v>142</v>
      </c>
      <c r="H526" s="93" t="s">
        <v>141</v>
      </c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</row>
    <row r="527" spans="1:26" ht="23.25" customHeight="1">
      <c r="A527" s="87">
        <v>45540</v>
      </c>
      <c r="B527" s="88">
        <v>-16000</v>
      </c>
      <c r="C527" s="89" t="s">
        <v>159</v>
      </c>
      <c r="D527" s="95" t="s">
        <v>160</v>
      </c>
      <c r="E527" s="90" t="s">
        <v>155</v>
      </c>
      <c r="F527" s="98" t="s">
        <v>610</v>
      </c>
      <c r="G527" s="92" t="s">
        <v>161</v>
      </c>
      <c r="H527" s="93" t="s">
        <v>162</v>
      </c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</row>
    <row r="528" spans="1:26" ht="23.25" customHeight="1">
      <c r="A528" s="87">
        <v>45540</v>
      </c>
      <c r="B528" s="96">
        <v>4.2300000000000004</v>
      </c>
      <c r="C528" s="89" t="s">
        <v>163</v>
      </c>
      <c r="D528" s="95" t="s">
        <v>164</v>
      </c>
      <c r="E528" s="90" t="s">
        <v>155</v>
      </c>
      <c r="F528" s="98"/>
      <c r="G528" s="92" t="s">
        <v>165</v>
      </c>
      <c r="H528" s="97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</row>
    <row r="529" spans="1:26" ht="23.25" customHeight="1">
      <c r="A529" s="87">
        <v>45540</v>
      </c>
      <c r="B529" s="88">
        <v>-1530</v>
      </c>
      <c r="C529" s="89" t="s">
        <v>617</v>
      </c>
      <c r="D529" s="95" t="s">
        <v>618</v>
      </c>
      <c r="E529" s="90" t="s">
        <v>155</v>
      </c>
      <c r="F529" s="98" t="s">
        <v>610</v>
      </c>
      <c r="G529" s="92" t="s">
        <v>142</v>
      </c>
      <c r="H529" s="93" t="s">
        <v>141</v>
      </c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</row>
    <row r="530" spans="1:26" ht="23.25" customHeight="1">
      <c r="A530" s="87">
        <v>45541</v>
      </c>
      <c r="B530" s="88">
        <v>-140</v>
      </c>
      <c r="C530" s="89" t="s">
        <v>153</v>
      </c>
      <c r="D530" s="95" t="s">
        <v>154</v>
      </c>
      <c r="E530" s="90" t="s">
        <v>155</v>
      </c>
      <c r="F530" s="98" t="s">
        <v>610</v>
      </c>
      <c r="G530" s="92" t="s">
        <v>157</v>
      </c>
      <c r="H530" s="93" t="s">
        <v>158</v>
      </c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</row>
    <row r="531" spans="1:26" ht="23.25" customHeight="1">
      <c r="A531" s="87">
        <v>45541</v>
      </c>
      <c r="B531" s="96">
        <v>11.17</v>
      </c>
      <c r="C531" s="89" t="s">
        <v>163</v>
      </c>
      <c r="D531" s="95" t="s">
        <v>164</v>
      </c>
      <c r="E531" s="90" t="s">
        <v>155</v>
      </c>
      <c r="F531" s="98"/>
      <c r="G531" s="92" t="s">
        <v>165</v>
      </c>
      <c r="H531" s="97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</row>
    <row r="532" spans="1:26" ht="23.25" customHeight="1">
      <c r="A532" s="87">
        <v>45541</v>
      </c>
      <c r="B532" s="88">
        <v>-1800</v>
      </c>
      <c r="C532" s="89" t="s">
        <v>619</v>
      </c>
      <c r="D532" s="95" t="s">
        <v>620</v>
      </c>
      <c r="E532" s="90" t="s">
        <v>155</v>
      </c>
      <c r="F532" s="98" t="s">
        <v>610</v>
      </c>
      <c r="G532" s="92" t="s">
        <v>171</v>
      </c>
      <c r="H532" s="93" t="s">
        <v>621</v>
      </c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</row>
    <row r="533" spans="1:26" ht="23.25" customHeight="1">
      <c r="A533" s="87">
        <v>45541</v>
      </c>
      <c r="B533" s="88">
        <v>-4585</v>
      </c>
      <c r="C533" s="89" t="s">
        <v>622</v>
      </c>
      <c r="D533" s="95" t="s">
        <v>623</v>
      </c>
      <c r="E533" s="90" t="s">
        <v>155</v>
      </c>
      <c r="F533" s="98" t="s">
        <v>610</v>
      </c>
      <c r="G533" s="92" t="s">
        <v>142</v>
      </c>
      <c r="H533" s="93" t="s">
        <v>141</v>
      </c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</row>
    <row r="534" spans="1:26" ht="23.25" customHeight="1">
      <c r="A534" s="87">
        <v>45541</v>
      </c>
      <c r="B534" s="88">
        <v>-46300</v>
      </c>
      <c r="C534" s="89" t="s">
        <v>624</v>
      </c>
      <c r="D534" s="95" t="s">
        <v>625</v>
      </c>
      <c r="E534" s="90" t="s">
        <v>155</v>
      </c>
      <c r="F534" s="98" t="s">
        <v>610</v>
      </c>
      <c r="G534" s="92" t="s">
        <v>142</v>
      </c>
      <c r="H534" s="93" t="s">
        <v>141</v>
      </c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</row>
    <row r="535" spans="1:26" ht="23.25" customHeight="1">
      <c r="A535" s="87">
        <v>45541</v>
      </c>
      <c r="B535" s="88">
        <v>-2250</v>
      </c>
      <c r="C535" s="89" t="s">
        <v>619</v>
      </c>
      <c r="D535" s="95" t="s">
        <v>626</v>
      </c>
      <c r="E535" s="90" t="s">
        <v>155</v>
      </c>
      <c r="F535" s="98" t="s">
        <v>610</v>
      </c>
      <c r="G535" s="92" t="s">
        <v>171</v>
      </c>
      <c r="H535" s="93" t="s">
        <v>621</v>
      </c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</row>
    <row r="536" spans="1:26" ht="23.25" customHeight="1">
      <c r="A536" s="87">
        <v>45541</v>
      </c>
      <c r="B536" s="88">
        <v>-4650</v>
      </c>
      <c r="C536" s="89" t="s">
        <v>619</v>
      </c>
      <c r="D536" s="95" t="s">
        <v>627</v>
      </c>
      <c r="E536" s="90" t="s">
        <v>155</v>
      </c>
      <c r="F536" s="98" t="s">
        <v>610</v>
      </c>
      <c r="G536" s="92" t="s">
        <v>171</v>
      </c>
      <c r="H536" s="93" t="s">
        <v>621</v>
      </c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</row>
    <row r="537" spans="1:26" ht="23.25" customHeight="1">
      <c r="A537" s="87">
        <v>45541</v>
      </c>
      <c r="B537" s="88">
        <v>-2700</v>
      </c>
      <c r="C537" s="89" t="s">
        <v>619</v>
      </c>
      <c r="D537" s="95" t="s">
        <v>628</v>
      </c>
      <c r="E537" s="90" t="s">
        <v>155</v>
      </c>
      <c r="F537" s="98" t="s">
        <v>610</v>
      </c>
      <c r="G537" s="92" t="s">
        <v>171</v>
      </c>
      <c r="H537" s="93" t="s">
        <v>621</v>
      </c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</row>
    <row r="538" spans="1:26" ht="23.25" customHeight="1">
      <c r="A538" s="87">
        <v>45541</v>
      </c>
      <c r="B538" s="88">
        <v>-5850</v>
      </c>
      <c r="C538" s="89" t="s">
        <v>619</v>
      </c>
      <c r="D538" s="95" t="s">
        <v>629</v>
      </c>
      <c r="E538" s="90" t="s">
        <v>155</v>
      </c>
      <c r="F538" s="98" t="s">
        <v>610</v>
      </c>
      <c r="G538" s="92" t="s">
        <v>171</v>
      </c>
      <c r="H538" s="93" t="s">
        <v>621</v>
      </c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</row>
    <row r="539" spans="1:26" ht="23.25" customHeight="1">
      <c r="A539" s="87">
        <v>45541</v>
      </c>
      <c r="B539" s="88">
        <v>-6150</v>
      </c>
      <c r="C539" s="89" t="s">
        <v>619</v>
      </c>
      <c r="D539" s="95" t="s">
        <v>630</v>
      </c>
      <c r="E539" s="90" t="s">
        <v>155</v>
      </c>
      <c r="F539" s="98" t="s">
        <v>610</v>
      </c>
      <c r="G539" s="92" t="s">
        <v>171</v>
      </c>
      <c r="H539" s="93" t="s">
        <v>621</v>
      </c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</row>
    <row r="540" spans="1:26" ht="23.25" customHeight="1">
      <c r="A540" s="87">
        <v>45541</v>
      </c>
      <c r="B540" s="96">
        <v>872.89</v>
      </c>
      <c r="C540" s="89" t="s">
        <v>631</v>
      </c>
      <c r="D540" s="95" t="s">
        <v>627</v>
      </c>
      <c r="E540" s="90" t="s">
        <v>155</v>
      </c>
      <c r="F540" s="98"/>
      <c r="G540" s="92" t="s">
        <v>171</v>
      </c>
      <c r="H540" s="93" t="s">
        <v>621</v>
      </c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</row>
    <row r="541" spans="1:26" ht="23.25" customHeight="1">
      <c r="A541" s="87">
        <v>45544</v>
      </c>
      <c r="B541" s="88">
        <v>-1383.01</v>
      </c>
      <c r="C541" s="89" t="s">
        <v>632</v>
      </c>
      <c r="D541" s="95" t="s">
        <v>208</v>
      </c>
      <c r="E541" s="90" t="s">
        <v>155</v>
      </c>
      <c r="F541" s="98" t="s">
        <v>610</v>
      </c>
      <c r="G541" s="92" t="s">
        <v>142</v>
      </c>
      <c r="H541" s="93" t="s">
        <v>141</v>
      </c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</row>
    <row r="542" spans="1:26" ht="23.25" customHeight="1">
      <c r="A542" s="87">
        <v>45544</v>
      </c>
      <c r="B542" s="88">
        <v>-2346.52</v>
      </c>
      <c r="C542" s="89" t="s">
        <v>633</v>
      </c>
      <c r="D542" s="95" t="s">
        <v>208</v>
      </c>
      <c r="E542" s="90" t="s">
        <v>155</v>
      </c>
      <c r="F542" s="98" t="s">
        <v>610</v>
      </c>
      <c r="G542" s="92" t="s">
        <v>300</v>
      </c>
      <c r="H542" s="93" t="s">
        <v>235</v>
      </c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</row>
    <row r="543" spans="1:26" ht="23.25" customHeight="1">
      <c r="A543" s="87">
        <v>45544</v>
      </c>
      <c r="B543" s="96">
        <v>2.2400000000000002</v>
      </c>
      <c r="C543" s="89" t="s">
        <v>163</v>
      </c>
      <c r="D543" s="95" t="s">
        <v>164</v>
      </c>
      <c r="E543" s="90" t="s">
        <v>155</v>
      </c>
      <c r="F543" s="98"/>
      <c r="G543" s="92" t="s">
        <v>165</v>
      </c>
      <c r="H543" s="97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</row>
    <row r="544" spans="1:26" ht="23.25" customHeight="1">
      <c r="A544" s="87">
        <v>45544</v>
      </c>
      <c r="B544" s="88">
        <v>-2720</v>
      </c>
      <c r="C544" s="89" t="s">
        <v>634</v>
      </c>
      <c r="D544" s="95" t="s">
        <v>420</v>
      </c>
      <c r="E544" s="90" t="s">
        <v>155</v>
      </c>
      <c r="F544" s="98" t="s">
        <v>610</v>
      </c>
      <c r="G544" s="92" t="s">
        <v>171</v>
      </c>
      <c r="H544" s="93" t="s">
        <v>222</v>
      </c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</row>
    <row r="545" spans="1:26" ht="23.25" customHeight="1">
      <c r="A545" s="87">
        <v>45544</v>
      </c>
      <c r="B545" s="88">
        <v>-2720</v>
      </c>
      <c r="C545" s="89" t="s">
        <v>635</v>
      </c>
      <c r="D545" s="95" t="s">
        <v>276</v>
      </c>
      <c r="E545" s="90" t="s">
        <v>155</v>
      </c>
      <c r="F545" s="98" t="s">
        <v>610</v>
      </c>
      <c r="G545" s="92" t="s">
        <v>142</v>
      </c>
      <c r="H545" s="93" t="s">
        <v>291</v>
      </c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</row>
    <row r="546" spans="1:26" ht="23.25" customHeight="1">
      <c r="A546" s="87">
        <v>45544</v>
      </c>
      <c r="B546" s="88">
        <v>-2720</v>
      </c>
      <c r="C546" s="89" t="s">
        <v>636</v>
      </c>
      <c r="D546" s="95" t="s">
        <v>292</v>
      </c>
      <c r="E546" s="90" t="s">
        <v>155</v>
      </c>
      <c r="F546" s="98" t="s">
        <v>610</v>
      </c>
      <c r="G546" s="92" t="s">
        <v>142</v>
      </c>
      <c r="H546" s="93" t="s">
        <v>291</v>
      </c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</row>
    <row r="547" spans="1:26" ht="23.25" customHeight="1">
      <c r="A547" s="87">
        <v>45544</v>
      </c>
      <c r="B547" s="88">
        <v>-2720</v>
      </c>
      <c r="C547" s="89" t="s">
        <v>637</v>
      </c>
      <c r="D547" s="95" t="s">
        <v>213</v>
      </c>
      <c r="E547" s="90" t="s">
        <v>155</v>
      </c>
      <c r="F547" s="98" t="s">
        <v>610</v>
      </c>
      <c r="G547" s="92" t="s">
        <v>142</v>
      </c>
      <c r="H547" s="93" t="s">
        <v>289</v>
      </c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</row>
    <row r="548" spans="1:26" ht="23.25" customHeight="1">
      <c r="A548" s="87">
        <v>45544</v>
      </c>
      <c r="B548" s="88">
        <v>-2720</v>
      </c>
      <c r="C548" s="89" t="s">
        <v>638</v>
      </c>
      <c r="D548" s="95" t="s">
        <v>290</v>
      </c>
      <c r="E548" s="90" t="s">
        <v>155</v>
      </c>
      <c r="F548" s="98" t="s">
        <v>610</v>
      </c>
      <c r="G548" s="92" t="s">
        <v>142</v>
      </c>
      <c r="H548" s="93" t="s">
        <v>291</v>
      </c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</row>
    <row r="549" spans="1:26" ht="23.25" customHeight="1">
      <c r="A549" s="87">
        <v>45544</v>
      </c>
      <c r="B549" s="88">
        <v>-2720</v>
      </c>
      <c r="C549" s="89" t="s">
        <v>639</v>
      </c>
      <c r="D549" s="95" t="s">
        <v>312</v>
      </c>
      <c r="E549" s="90" t="s">
        <v>155</v>
      </c>
      <c r="F549" s="98" t="s">
        <v>610</v>
      </c>
      <c r="G549" s="92" t="s">
        <v>142</v>
      </c>
      <c r="H549" s="93" t="s">
        <v>291</v>
      </c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</row>
    <row r="550" spans="1:26" ht="23.25" customHeight="1">
      <c r="A550" s="87">
        <v>45544</v>
      </c>
      <c r="B550" s="88">
        <v>-3400</v>
      </c>
      <c r="C550" s="89" t="s">
        <v>640</v>
      </c>
      <c r="D550" s="95" t="s">
        <v>431</v>
      </c>
      <c r="E550" s="90" t="s">
        <v>155</v>
      </c>
      <c r="F550" s="98" t="s">
        <v>610</v>
      </c>
      <c r="G550" s="92" t="s">
        <v>171</v>
      </c>
      <c r="H550" s="93" t="s">
        <v>222</v>
      </c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</row>
    <row r="551" spans="1:26" ht="23.25" customHeight="1">
      <c r="A551" s="87">
        <v>45544</v>
      </c>
      <c r="B551" s="88">
        <v>-2720</v>
      </c>
      <c r="C551" s="89" t="s">
        <v>641</v>
      </c>
      <c r="D551" s="95" t="s">
        <v>217</v>
      </c>
      <c r="E551" s="90" t="s">
        <v>155</v>
      </c>
      <c r="F551" s="98" t="s">
        <v>610</v>
      </c>
      <c r="G551" s="92" t="s">
        <v>142</v>
      </c>
      <c r="H551" s="93" t="s">
        <v>289</v>
      </c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</row>
    <row r="552" spans="1:26" ht="23.25" customHeight="1">
      <c r="A552" s="87">
        <v>45544</v>
      </c>
      <c r="B552" s="88">
        <v>-2720</v>
      </c>
      <c r="C552" s="89" t="s">
        <v>642</v>
      </c>
      <c r="D552" s="95" t="s">
        <v>314</v>
      </c>
      <c r="E552" s="90" t="s">
        <v>155</v>
      </c>
      <c r="F552" s="98" t="s">
        <v>610</v>
      </c>
      <c r="G552" s="92" t="s">
        <v>142</v>
      </c>
      <c r="H552" s="93" t="s">
        <v>291</v>
      </c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</row>
    <row r="553" spans="1:26" ht="23.25" customHeight="1">
      <c r="A553" s="87">
        <v>45544</v>
      </c>
      <c r="B553" s="88">
        <v>-2720</v>
      </c>
      <c r="C553" s="89" t="s">
        <v>643</v>
      </c>
      <c r="D553" s="95" t="s">
        <v>223</v>
      </c>
      <c r="E553" s="90" t="s">
        <v>155</v>
      </c>
      <c r="F553" s="98" t="s">
        <v>610</v>
      </c>
      <c r="G553" s="92" t="s">
        <v>171</v>
      </c>
      <c r="H553" s="93" t="s">
        <v>222</v>
      </c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</row>
    <row r="554" spans="1:26" ht="23.25" customHeight="1">
      <c r="A554" s="87">
        <v>45544</v>
      </c>
      <c r="B554" s="88">
        <v>-2720</v>
      </c>
      <c r="C554" s="89" t="s">
        <v>644</v>
      </c>
      <c r="D554" s="95" t="s">
        <v>216</v>
      </c>
      <c r="E554" s="90" t="s">
        <v>155</v>
      </c>
      <c r="F554" s="98" t="s">
        <v>610</v>
      </c>
      <c r="G554" s="92" t="s">
        <v>142</v>
      </c>
      <c r="H554" s="93" t="s">
        <v>291</v>
      </c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</row>
    <row r="555" spans="1:26" ht="23.25" customHeight="1">
      <c r="A555" s="87">
        <v>45545</v>
      </c>
      <c r="B555" s="88">
        <v>-3170</v>
      </c>
      <c r="C555" s="89" t="s">
        <v>173</v>
      </c>
      <c r="D555" s="95" t="s">
        <v>174</v>
      </c>
      <c r="E555" s="90" t="s">
        <v>155</v>
      </c>
      <c r="F555" s="98" t="s">
        <v>610</v>
      </c>
      <c r="G555" s="92" t="s">
        <v>175</v>
      </c>
      <c r="H555" s="93" t="s">
        <v>176</v>
      </c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</row>
    <row r="556" spans="1:26" ht="23.25" customHeight="1">
      <c r="A556" s="87">
        <v>45545</v>
      </c>
      <c r="B556" s="88">
        <v>-7983.9</v>
      </c>
      <c r="C556" s="89" t="s">
        <v>645</v>
      </c>
      <c r="D556" s="95" t="s">
        <v>304</v>
      </c>
      <c r="E556" s="90" t="s">
        <v>155</v>
      </c>
      <c r="F556" s="98" t="s">
        <v>610</v>
      </c>
      <c r="G556" s="92" t="s">
        <v>142</v>
      </c>
      <c r="H556" s="93" t="s">
        <v>141</v>
      </c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</row>
    <row r="557" spans="1:26" ht="23.25" customHeight="1">
      <c r="A557" s="87">
        <v>45545</v>
      </c>
      <c r="B557" s="88">
        <v>-1300</v>
      </c>
      <c r="C557" s="89" t="s">
        <v>166</v>
      </c>
      <c r="D557" s="95" t="s">
        <v>167</v>
      </c>
      <c r="E557" s="90" t="s">
        <v>155</v>
      </c>
      <c r="F557" s="98" t="s">
        <v>610</v>
      </c>
      <c r="G557" s="92" t="s">
        <v>157</v>
      </c>
      <c r="H557" s="93" t="s">
        <v>168</v>
      </c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</row>
    <row r="558" spans="1:26" ht="23.25" customHeight="1">
      <c r="A558" s="87">
        <v>45545</v>
      </c>
      <c r="B558" s="96">
        <v>0.28999999999999998</v>
      </c>
      <c r="C558" s="89" t="s">
        <v>163</v>
      </c>
      <c r="D558" s="95" t="s">
        <v>164</v>
      </c>
      <c r="E558" s="90" t="s">
        <v>155</v>
      </c>
      <c r="F558" s="98"/>
      <c r="G558" s="92" t="s">
        <v>165</v>
      </c>
      <c r="H558" s="97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</row>
    <row r="559" spans="1:26" ht="23.25" customHeight="1">
      <c r="A559" s="87">
        <v>45545</v>
      </c>
      <c r="B559" s="88">
        <v>-1360</v>
      </c>
      <c r="C559" s="89" t="s">
        <v>646</v>
      </c>
      <c r="D559" s="95" t="s">
        <v>213</v>
      </c>
      <c r="E559" s="90" t="s">
        <v>155</v>
      </c>
      <c r="F559" s="98" t="s">
        <v>610</v>
      </c>
      <c r="G559" s="92" t="s">
        <v>300</v>
      </c>
      <c r="H559" s="93" t="s">
        <v>180</v>
      </c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</row>
    <row r="560" spans="1:26" ht="23.25" customHeight="1">
      <c r="A560" s="87">
        <v>45545</v>
      </c>
      <c r="B560" s="88">
        <v>-765</v>
      </c>
      <c r="C560" s="89" t="s">
        <v>585</v>
      </c>
      <c r="D560" s="95" t="s">
        <v>232</v>
      </c>
      <c r="E560" s="90" t="s">
        <v>155</v>
      </c>
      <c r="F560" s="98" t="s">
        <v>610</v>
      </c>
      <c r="G560" s="92" t="s">
        <v>161</v>
      </c>
      <c r="H560" s="93" t="s">
        <v>233</v>
      </c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</row>
    <row r="561" spans="1:26" ht="23.25" customHeight="1">
      <c r="A561" s="87">
        <v>45545</v>
      </c>
      <c r="B561" s="88">
        <v>-3750</v>
      </c>
      <c r="C561" s="89" t="s">
        <v>647</v>
      </c>
      <c r="D561" s="95" t="s">
        <v>648</v>
      </c>
      <c r="E561" s="90" t="s">
        <v>155</v>
      </c>
      <c r="F561" s="98" t="s">
        <v>610</v>
      </c>
      <c r="G561" s="92" t="s">
        <v>142</v>
      </c>
      <c r="H561" s="93" t="s">
        <v>141</v>
      </c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</row>
    <row r="562" spans="1:26" ht="23.25" customHeight="1">
      <c r="A562" s="87">
        <v>45545</v>
      </c>
      <c r="B562" s="88">
        <v>-2000</v>
      </c>
      <c r="C562" s="89" t="s">
        <v>196</v>
      </c>
      <c r="D562" s="95" t="s">
        <v>197</v>
      </c>
      <c r="E562" s="90" t="s">
        <v>155</v>
      </c>
      <c r="F562" s="98" t="s">
        <v>610</v>
      </c>
      <c r="G562" s="92" t="s">
        <v>157</v>
      </c>
      <c r="H562" s="93" t="s">
        <v>198</v>
      </c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</row>
    <row r="563" spans="1:26" ht="23.25" customHeight="1">
      <c r="A563" s="87">
        <v>45545</v>
      </c>
      <c r="B563" s="88">
        <v>-1843.63</v>
      </c>
      <c r="C563" s="89" t="s">
        <v>649</v>
      </c>
      <c r="D563" s="95" t="s">
        <v>394</v>
      </c>
      <c r="E563" s="90" t="s">
        <v>155</v>
      </c>
      <c r="F563" s="98" t="s">
        <v>610</v>
      </c>
      <c r="G563" s="92" t="s">
        <v>157</v>
      </c>
      <c r="H563" s="93" t="s">
        <v>187</v>
      </c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</row>
    <row r="564" spans="1:26" ht="23.25" customHeight="1">
      <c r="A564" s="87">
        <v>45547</v>
      </c>
      <c r="B564" s="96">
        <v>0.12</v>
      </c>
      <c r="C564" s="89" t="s">
        <v>163</v>
      </c>
      <c r="D564" s="95" t="s">
        <v>164</v>
      </c>
      <c r="E564" s="90" t="s">
        <v>155</v>
      </c>
      <c r="F564" s="98"/>
      <c r="G564" s="92" t="s">
        <v>165</v>
      </c>
      <c r="H564" s="97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</row>
    <row r="565" spans="1:26" ht="23.25" customHeight="1">
      <c r="A565" s="87">
        <v>45547</v>
      </c>
      <c r="B565" s="88">
        <v>-2854.04</v>
      </c>
      <c r="C565" s="89" t="s">
        <v>650</v>
      </c>
      <c r="D565" s="95" t="s">
        <v>651</v>
      </c>
      <c r="E565" s="90" t="s">
        <v>155</v>
      </c>
      <c r="F565" s="98" t="s">
        <v>610</v>
      </c>
      <c r="G565" s="92" t="s">
        <v>142</v>
      </c>
      <c r="H565" s="93" t="s">
        <v>141</v>
      </c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</row>
    <row r="566" spans="1:26" ht="23.25" customHeight="1">
      <c r="A566" s="87">
        <v>45547</v>
      </c>
      <c r="B566" s="88">
        <v>-304</v>
      </c>
      <c r="C566" s="89" t="s">
        <v>612</v>
      </c>
      <c r="D566" s="95" t="s">
        <v>613</v>
      </c>
      <c r="E566" s="90" t="s">
        <v>155</v>
      </c>
      <c r="F566" s="98" t="s">
        <v>610</v>
      </c>
      <c r="G566" s="92" t="s">
        <v>142</v>
      </c>
      <c r="H566" s="93" t="s">
        <v>141</v>
      </c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</row>
    <row r="567" spans="1:26" ht="23.25" customHeight="1">
      <c r="A567" s="87">
        <v>45547</v>
      </c>
      <c r="B567" s="88">
        <v>-2000</v>
      </c>
      <c r="C567" s="89" t="s">
        <v>609</v>
      </c>
      <c r="D567" s="95" t="s">
        <v>652</v>
      </c>
      <c r="E567" s="90" t="s">
        <v>155</v>
      </c>
      <c r="F567" s="98" t="s">
        <v>610</v>
      </c>
      <c r="G567" s="92" t="s">
        <v>142</v>
      </c>
      <c r="H567" s="93" t="s">
        <v>141</v>
      </c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</row>
    <row r="568" spans="1:26" ht="23.25" customHeight="1">
      <c r="A568" s="87">
        <v>45547</v>
      </c>
      <c r="B568" s="88">
        <v>-180</v>
      </c>
      <c r="C568" s="89" t="s">
        <v>617</v>
      </c>
      <c r="D568" s="95" t="s">
        <v>618</v>
      </c>
      <c r="E568" s="90" t="s">
        <v>155</v>
      </c>
      <c r="F568" s="98" t="s">
        <v>610</v>
      </c>
      <c r="G568" s="92" t="s">
        <v>142</v>
      </c>
      <c r="H568" s="93" t="s">
        <v>141</v>
      </c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</row>
    <row r="569" spans="1:26" ht="23.25" customHeight="1">
      <c r="A569" s="87">
        <v>45547</v>
      </c>
      <c r="B569" s="88">
        <v>-2066.73</v>
      </c>
      <c r="C569" s="89" t="s">
        <v>653</v>
      </c>
      <c r="D569" s="95" t="s">
        <v>654</v>
      </c>
      <c r="E569" s="90" t="s">
        <v>155</v>
      </c>
      <c r="F569" s="98" t="s">
        <v>610</v>
      </c>
      <c r="G569" s="92" t="s">
        <v>253</v>
      </c>
      <c r="H569" s="93" t="s">
        <v>254</v>
      </c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</row>
    <row r="570" spans="1:26" ht="23.25" customHeight="1">
      <c r="A570" s="87">
        <v>45548</v>
      </c>
      <c r="B570" s="96">
        <v>20000.580000000002</v>
      </c>
      <c r="C570" s="89" t="s">
        <v>243</v>
      </c>
      <c r="D570" s="95" t="s">
        <v>164</v>
      </c>
      <c r="E570" s="90" t="s">
        <v>155</v>
      </c>
      <c r="F570" s="98"/>
      <c r="G570" s="92" t="s">
        <v>244</v>
      </c>
      <c r="H570" s="97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</row>
    <row r="571" spans="1:26" ht="23.25" customHeight="1">
      <c r="A571" s="87">
        <v>45548</v>
      </c>
      <c r="B571" s="88">
        <v>-500</v>
      </c>
      <c r="C571" s="89" t="s">
        <v>655</v>
      </c>
      <c r="D571" s="95" t="s">
        <v>582</v>
      </c>
      <c r="E571" s="90" t="s">
        <v>155</v>
      </c>
      <c r="F571" s="98" t="s">
        <v>610</v>
      </c>
      <c r="G571" s="92" t="s">
        <v>240</v>
      </c>
      <c r="H571" s="93" t="s">
        <v>583</v>
      </c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</row>
    <row r="572" spans="1:26" ht="23.25" customHeight="1">
      <c r="A572" s="87">
        <v>45548</v>
      </c>
      <c r="B572" s="88">
        <v>-1125</v>
      </c>
      <c r="C572" s="89" t="s">
        <v>656</v>
      </c>
      <c r="D572" s="95" t="s">
        <v>657</v>
      </c>
      <c r="E572" s="90" t="s">
        <v>155</v>
      </c>
      <c r="F572" s="98" t="s">
        <v>610</v>
      </c>
      <c r="G572" s="92" t="s">
        <v>142</v>
      </c>
      <c r="H572" s="93" t="s">
        <v>141</v>
      </c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</row>
    <row r="573" spans="1:26" ht="23.25" customHeight="1">
      <c r="A573" s="87">
        <v>45548</v>
      </c>
      <c r="B573" s="88">
        <v>-145</v>
      </c>
      <c r="C573" s="89" t="s">
        <v>658</v>
      </c>
      <c r="D573" s="95" t="s">
        <v>659</v>
      </c>
      <c r="E573" s="90" t="s">
        <v>155</v>
      </c>
      <c r="F573" s="98" t="s">
        <v>610</v>
      </c>
      <c r="G573" s="92" t="s">
        <v>142</v>
      </c>
      <c r="H573" s="93" t="s">
        <v>141</v>
      </c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</row>
    <row r="574" spans="1:26" ht="23.25" customHeight="1">
      <c r="A574" s="87">
        <v>45551</v>
      </c>
      <c r="B574" s="96">
        <v>0.05</v>
      </c>
      <c r="C574" s="89" t="s">
        <v>163</v>
      </c>
      <c r="D574" s="95" t="s">
        <v>164</v>
      </c>
      <c r="E574" s="90" t="s">
        <v>155</v>
      </c>
      <c r="F574" s="98"/>
      <c r="G574" s="92" t="s">
        <v>165</v>
      </c>
      <c r="H574" s="97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</row>
    <row r="575" spans="1:26" ht="23.25" customHeight="1">
      <c r="A575" s="87">
        <v>45551</v>
      </c>
      <c r="B575" s="88">
        <v>-1333.09</v>
      </c>
      <c r="C575" s="89" t="s">
        <v>660</v>
      </c>
      <c r="D575" s="95" t="s">
        <v>580</v>
      </c>
      <c r="E575" s="90" t="s">
        <v>155</v>
      </c>
      <c r="F575" s="98" t="s">
        <v>610</v>
      </c>
      <c r="G575" s="92" t="s">
        <v>142</v>
      </c>
      <c r="H575" s="93" t="s">
        <v>141</v>
      </c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</row>
    <row r="576" spans="1:26" ht="23.25" customHeight="1">
      <c r="A576" s="87">
        <v>45551</v>
      </c>
      <c r="B576" s="88">
        <v>-9998.17</v>
      </c>
      <c r="C576" s="89" t="s">
        <v>660</v>
      </c>
      <c r="D576" s="95" t="s">
        <v>580</v>
      </c>
      <c r="E576" s="90" t="s">
        <v>155</v>
      </c>
      <c r="F576" s="98" t="s">
        <v>610</v>
      </c>
      <c r="G576" s="92" t="s">
        <v>142</v>
      </c>
      <c r="H576" s="93" t="s">
        <v>141</v>
      </c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</row>
    <row r="577" spans="1:26" ht="23.25" customHeight="1">
      <c r="A577" s="87">
        <v>45552</v>
      </c>
      <c r="B577" s="88">
        <v>-129.9</v>
      </c>
      <c r="C577" s="89" t="s">
        <v>661</v>
      </c>
      <c r="D577" s="95" t="s">
        <v>192</v>
      </c>
      <c r="E577" s="90" t="s">
        <v>155</v>
      </c>
      <c r="F577" s="98" t="s">
        <v>610</v>
      </c>
      <c r="G577" s="92" t="s">
        <v>157</v>
      </c>
      <c r="H577" s="93" t="s">
        <v>190</v>
      </c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</row>
    <row r="578" spans="1:26" ht="23.25" customHeight="1">
      <c r="A578" s="87">
        <v>45552</v>
      </c>
      <c r="B578" s="88">
        <v>-7485</v>
      </c>
      <c r="C578" s="89" t="s">
        <v>662</v>
      </c>
      <c r="D578" s="95" t="s">
        <v>623</v>
      </c>
      <c r="E578" s="90" t="s">
        <v>155</v>
      </c>
      <c r="F578" s="98" t="s">
        <v>610</v>
      </c>
      <c r="G578" s="92" t="s">
        <v>142</v>
      </c>
      <c r="H578" s="93" t="s">
        <v>141</v>
      </c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</row>
    <row r="579" spans="1:26" ht="23.25" customHeight="1">
      <c r="A579" s="87">
        <v>45552</v>
      </c>
      <c r="B579" s="88">
        <v>-2994</v>
      </c>
      <c r="C579" s="89" t="s">
        <v>663</v>
      </c>
      <c r="D579" s="95" t="s">
        <v>623</v>
      </c>
      <c r="E579" s="90" t="s">
        <v>155</v>
      </c>
      <c r="F579" s="98" t="s">
        <v>610</v>
      </c>
      <c r="G579" s="92" t="s">
        <v>142</v>
      </c>
      <c r="H579" s="93" t="s">
        <v>141</v>
      </c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</row>
    <row r="580" spans="1:26" ht="23.25" customHeight="1">
      <c r="A580" s="87">
        <v>45552</v>
      </c>
      <c r="B580" s="88">
        <v>-7500</v>
      </c>
      <c r="C580" s="89" t="s">
        <v>664</v>
      </c>
      <c r="D580" s="95" t="s">
        <v>665</v>
      </c>
      <c r="E580" s="90" t="s">
        <v>155</v>
      </c>
      <c r="F580" s="98" t="s">
        <v>610</v>
      </c>
      <c r="G580" s="92" t="s">
        <v>142</v>
      </c>
      <c r="H580" s="93" t="s">
        <v>141</v>
      </c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</row>
    <row r="581" spans="1:26" ht="23.25" customHeight="1">
      <c r="A581" s="87">
        <v>45552</v>
      </c>
      <c r="B581" s="88">
        <v>-10000</v>
      </c>
      <c r="C581" s="89" t="s">
        <v>666</v>
      </c>
      <c r="D581" s="95" t="s">
        <v>667</v>
      </c>
      <c r="E581" s="90" t="s">
        <v>155</v>
      </c>
      <c r="F581" s="98" t="s">
        <v>610</v>
      </c>
      <c r="G581" s="92" t="s">
        <v>142</v>
      </c>
      <c r="H581" s="93" t="s">
        <v>668</v>
      </c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</row>
    <row r="582" spans="1:26" ht="23.25" customHeight="1">
      <c r="A582" s="87">
        <v>45552</v>
      </c>
      <c r="B582" s="88">
        <v>-40000</v>
      </c>
      <c r="C582" s="89" t="s">
        <v>669</v>
      </c>
      <c r="D582" s="95" t="s">
        <v>670</v>
      </c>
      <c r="E582" s="90" t="s">
        <v>155</v>
      </c>
      <c r="F582" s="98" t="s">
        <v>610</v>
      </c>
      <c r="G582" s="92" t="s">
        <v>142</v>
      </c>
      <c r="H582" s="93" t="s">
        <v>668</v>
      </c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</row>
    <row r="583" spans="1:26" ht="23.25" customHeight="1">
      <c r="A583" s="87">
        <v>45552</v>
      </c>
      <c r="B583" s="96">
        <v>100000</v>
      </c>
      <c r="C583" s="89" t="s">
        <v>537</v>
      </c>
      <c r="D583" s="95" t="s">
        <v>671</v>
      </c>
      <c r="E583" s="90" t="s">
        <v>155</v>
      </c>
      <c r="F583" s="98"/>
      <c r="G583" s="92" t="s">
        <v>325</v>
      </c>
      <c r="H583" s="97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</row>
    <row r="584" spans="1:26" ht="23.25" customHeight="1">
      <c r="A584" s="87">
        <v>45552</v>
      </c>
      <c r="B584" s="88">
        <v>-351.91</v>
      </c>
      <c r="C584" s="89" t="s">
        <v>672</v>
      </c>
      <c r="D584" s="95" t="s">
        <v>394</v>
      </c>
      <c r="E584" s="90" t="s">
        <v>155</v>
      </c>
      <c r="F584" s="98" t="s">
        <v>610</v>
      </c>
      <c r="G584" s="92" t="s">
        <v>157</v>
      </c>
      <c r="H584" s="93" t="s">
        <v>187</v>
      </c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</row>
    <row r="585" spans="1:26" ht="23.25" customHeight="1">
      <c r="A585" s="87">
        <v>45553</v>
      </c>
      <c r="B585" s="96">
        <v>612.04</v>
      </c>
      <c r="C585" s="89" t="s">
        <v>673</v>
      </c>
      <c r="D585" s="95" t="s">
        <v>674</v>
      </c>
      <c r="E585" s="90" t="s">
        <v>155</v>
      </c>
      <c r="F585" s="98"/>
      <c r="G585" s="92" t="s">
        <v>136</v>
      </c>
      <c r="H585" s="93" t="s">
        <v>250</v>
      </c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</row>
    <row r="586" spans="1:26" ht="23.25" customHeight="1">
      <c r="A586" s="87">
        <v>45554</v>
      </c>
      <c r="B586" s="96">
        <v>0.06</v>
      </c>
      <c r="C586" s="89" t="s">
        <v>163</v>
      </c>
      <c r="D586" s="95" t="s">
        <v>164</v>
      </c>
      <c r="E586" s="90" t="s">
        <v>155</v>
      </c>
      <c r="F586" s="98"/>
      <c r="G586" s="92" t="s">
        <v>165</v>
      </c>
      <c r="H586" s="97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</row>
    <row r="587" spans="1:26" ht="23.25" customHeight="1">
      <c r="A587" s="87">
        <v>45554</v>
      </c>
      <c r="B587" s="88">
        <v>-2150</v>
      </c>
      <c r="C587" s="89" t="s">
        <v>675</v>
      </c>
      <c r="D587" s="95" t="s">
        <v>676</v>
      </c>
      <c r="E587" s="90" t="s">
        <v>155</v>
      </c>
      <c r="F587" s="98" t="s">
        <v>610</v>
      </c>
      <c r="G587" s="92" t="s">
        <v>142</v>
      </c>
      <c r="H587" s="93" t="s">
        <v>141</v>
      </c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</row>
    <row r="588" spans="1:26" ht="23.25" customHeight="1">
      <c r="A588" s="87">
        <v>45554</v>
      </c>
      <c r="B588" s="88">
        <v>-1200</v>
      </c>
      <c r="C588" s="89" t="s">
        <v>677</v>
      </c>
      <c r="D588" s="95" t="s">
        <v>678</v>
      </c>
      <c r="E588" s="90" t="s">
        <v>155</v>
      </c>
      <c r="F588" s="98" t="s">
        <v>610</v>
      </c>
      <c r="G588" s="92" t="s">
        <v>142</v>
      </c>
      <c r="H588" s="93" t="s">
        <v>141</v>
      </c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</row>
    <row r="589" spans="1:26" ht="23.25" customHeight="1">
      <c r="A589" s="87">
        <v>45554</v>
      </c>
      <c r="B589" s="88">
        <v>-1200</v>
      </c>
      <c r="C589" s="89" t="s">
        <v>679</v>
      </c>
      <c r="D589" s="95" t="s">
        <v>678</v>
      </c>
      <c r="E589" s="90" t="s">
        <v>155</v>
      </c>
      <c r="F589" s="98" t="s">
        <v>610</v>
      </c>
      <c r="G589" s="92" t="s">
        <v>142</v>
      </c>
      <c r="H589" s="93" t="s">
        <v>141</v>
      </c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</row>
    <row r="590" spans="1:26" ht="23.25" customHeight="1">
      <c r="A590" s="87">
        <v>45554</v>
      </c>
      <c r="B590" s="88">
        <v>-500</v>
      </c>
      <c r="C590" s="89" t="s">
        <v>680</v>
      </c>
      <c r="D590" s="95" t="s">
        <v>678</v>
      </c>
      <c r="E590" s="90" t="s">
        <v>155</v>
      </c>
      <c r="F590" s="98" t="s">
        <v>610</v>
      </c>
      <c r="G590" s="92" t="s">
        <v>142</v>
      </c>
      <c r="H590" s="93" t="s">
        <v>141</v>
      </c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</row>
    <row r="591" spans="1:26" ht="23.25" customHeight="1">
      <c r="A591" s="87">
        <v>45554</v>
      </c>
      <c r="B591" s="88">
        <v>-17701</v>
      </c>
      <c r="C591" s="89" t="s">
        <v>681</v>
      </c>
      <c r="D591" s="95" t="s">
        <v>682</v>
      </c>
      <c r="E591" s="90" t="s">
        <v>155</v>
      </c>
      <c r="F591" s="98" t="s">
        <v>610</v>
      </c>
      <c r="G591" s="92" t="s">
        <v>142</v>
      </c>
      <c r="H591" s="93" t="s">
        <v>141</v>
      </c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</row>
    <row r="592" spans="1:26" ht="23.25" customHeight="1">
      <c r="A592" s="87">
        <v>45554</v>
      </c>
      <c r="B592" s="88">
        <v>-357.1</v>
      </c>
      <c r="C592" s="89" t="s">
        <v>683</v>
      </c>
      <c r="D592" s="95" t="s">
        <v>684</v>
      </c>
      <c r="E592" s="90" t="s">
        <v>155</v>
      </c>
      <c r="F592" s="98" t="s">
        <v>610</v>
      </c>
      <c r="G592" s="92" t="s">
        <v>142</v>
      </c>
      <c r="H592" s="93" t="s">
        <v>141</v>
      </c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</row>
    <row r="593" spans="1:26" ht="23.25" customHeight="1">
      <c r="A593" s="87">
        <v>45555</v>
      </c>
      <c r="B593" s="88">
        <v>-91.41</v>
      </c>
      <c r="C593" s="89" t="s">
        <v>685</v>
      </c>
      <c r="D593" s="95" t="s">
        <v>192</v>
      </c>
      <c r="E593" s="90" t="s">
        <v>155</v>
      </c>
      <c r="F593" s="98" t="s">
        <v>610</v>
      </c>
      <c r="G593" s="92" t="s">
        <v>193</v>
      </c>
      <c r="H593" s="93" t="s">
        <v>194</v>
      </c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</row>
    <row r="594" spans="1:26" ht="23.25" customHeight="1">
      <c r="A594" s="87">
        <v>45555</v>
      </c>
      <c r="B594" s="88">
        <v>-29.48</v>
      </c>
      <c r="C594" s="89" t="s">
        <v>686</v>
      </c>
      <c r="D594" s="95" t="s">
        <v>192</v>
      </c>
      <c r="E594" s="90" t="s">
        <v>155</v>
      </c>
      <c r="F594" s="98" t="s">
        <v>610</v>
      </c>
      <c r="G594" s="92" t="s">
        <v>193</v>
      </c>
      <c r="H594" s="93" t="s">
        <v>194</v>
      </c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</row>
    <row r="595" spans="1:26" ht="23.25" customHeight="1">
      <c r="A595" s="87">
        <v>45555</v>
      </c>
      <c r="B595" s="88">
        <v>-140.49</v>
      </c>
      <c r="C595" s="89" t="s">
        <v>687</v>
      </c>
      <c r="D595" s="95" t="s">
        <v>164</v>
      </c>
      <c r="E595" s="90" t="s">
        <v>155</v>
      </c>
      <c r="F595" s="98"/>
      <c r="G595" s="92" t="s">
        <v>182</v>
      </c>
      <c r="H595" s="97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</row>
    <row r="596" spans="1:26" ht="23.25" customHeight="1">
      <c r="A596" s="87">
        <v>45555</v>
      </c>
      <c r="B596" s="88">
        <v>-140.49</v>
      </c>
      <c r="C596" s="89" t="s">
        <v>687</v>
      </c>
      <c r="D596" s="95" t="s">
        <v>164</v>
      </c>
      <c r="E596" s="90" t="s">
        <v>155</v>
      </c>
      <c r="F596" s="98"/>
      <c r="G596" s="92" t="s">
        <v>182</v>
      </c>
      <c r="H596" s="97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</row>
    <row r="597" spans="1:26" ht="23.25" customHeight="1">
      <c r="A597" s="87">
        <v>45555</v>
      </c>
      <c r="B597" s="88">
        <v>-140.49</v>
      </c>
      <c r="C597" s="89" t="s">
        <v>687</v>
      </c>
      <c r="D597" s="95" t="s">
        <v>164</v>
      </c>
      <c r="E597" s="90" t="s">
        <v>155</v>
      </c>
      <c r="F597" s="98"/>
      <c r="G597" s="92" t="s">
        <v>182</v>
      </c>
      <c r="H597" s="97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</row>
    <row r="598" spans="1:26" ht="23.25" customHeight="1">
      <c r="A598" s="87">
        <v>45555</v>
      </c>
      <c r="B598" s="96">
        <v>0.01</v>
      </c>
      <c r="C598" s="89" t="s">
        <v>163</v>
      </c>
      <c r="D598" s="95" t="s">
        <v>164</v>
      </c>
      <c r="E598" s="90" t="s">
        <v>155</v>
      </c>
      <c r="F598" s="98"/>
      <c r="G598" s="92" t="s">
        <v>165</v>
      </c>
      <c r="H598" s="97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</row>
    <row r="599" spans="1:26" ht="23.25" customHeight="1">
      <c r="A599" s="87">
        <v>45555</v>
      </c>
      <c r="B599" s="88">
        <v>-1872.81</v>
      </c>
      <c r="C599" s="89" t="s">
        <v>688</v>
      </c>
      <c r="D599" s="95" t="s">
        <v>192</v>
      </c>
      <c r="E599" s="90" t="s">
        <v>155</v>
      </c>
      <c r="F599" s="98" t="s">
        <v>610</v>
      </c>
      <c r="G599" s="92" t="s">
        <v>161</v>
      </c>
      <c r="H599" s="93" t="s">
        <v>233</v>
      </c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</row>
    <row r="600" spans="1:26" ht="23.25" customHeight="1">
      <c r="A600" s="87">
        <v>45555</v>
      </c>
      <c r="B600" s="88">
        <v>-380.15</v>
      </c>
      <c r="C600" s="89" t="s">
        <v>689</v>
      </c>
      <c r="D600" s="95" t="s">
        <v>192</v>
      </c>
      <c r="E600" s="90" t="s">
        <v>155</v>
      </c>
      <c r="F600" s="98" t="s">
        <v>610</v>
      </c>
      <c r="G600" s="92" t="s">
        <v>161</v>
      </c>
      <c r="H600" s="93" t="s">
        <v>233</v>
      </c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</row>
    <row r="601" spans="1:26" ht="23.25" customHeight="1">
      <c r="A601" s="87">
        <v>45555</v>
      </c>
      <c r="B601" s="88">
        <v>-2150</v>
      </c>
      <c r="C601" s="89" t="s">
        <v>675</v>
      </c>
      <c r="D601" s="95" t="s">
        <v>676</v>
      </c>
      <c r="E601" s="90" t="s">
        <v>155</v>
      </c>
      <c r="F601" s="98" t="s">
        <v>610</v>
      </c>
      <c r="G601" s="92" t="s">
        <v>142</v>
      </c>
      <c r="H601" s="93" t="s">
        <v>141</v>
      </c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</row>
    <row r="602" spans="1:26" ht="23.25" customHeight="1">
      <c r="A602" s="87">
        <v>45555</v>
      </c>
      <c r="B602" s="88">
        <v>-416</v>
      </c>
      <c r="C602" s="89" t="s">
        <v>690</v>
      </c>
      <c r="D602" s="95" t="s">
        <v>279</v>
      </c>
      <c r="E602" s="90" t="s">
        <v>155</v>
      </c>
      <c r="F602" s="98" t="s">
        <v>610</v>
      </c>
      <c r="G602" s="92" t="s">
        <v>161</v>
      </c>
      <c r="H602" s="93" t="s">
        <v>233</v>
      </c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</row>
    <row r="603" spans="1:26" ht="23.25" customHeight="1">
      <c r="A603" s="87">
        <v>45558</v>
      </c>
      <c r="B603" s="88">
        <v>-2000</v>
      </c>
      <c r="C603" s="89" t="s">
        <v>605</v>
      </c>
      <c r="D603" s="95" t="s">
        <v>606</v>
      </c>
      <c r="E603" s="90" t="s">
        <v>155</v>
      </c>
      <c r="F603" s="98" t="s">
        <v>610</v>
      </c>
      <c r="G603" s="92" t="s">
        <v>142</v>
      </c>
      <c r="H603" s="93" t="s">
        <v>602</v>
      </c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</row>
    <row r="604" spans="1:26" ht="23.25" customHeight="1">
      <c r="A604" s="87">
        <v>45558</v>
      </c>
      <c r="B604" s="88">
        <v>-1020</v>
      </c>
      <c r="C604" s="89" t="s">
        <v>691</v>
      </c>
      <c r="D604" s="95" t="s">
        <v>341</v>
      </c>
      <c r="E604" s="90" t="s">
        <v>155</v>
      </c>
      <c r="F604" s="98" t="s">
        <v>610</v>
      </c>
      <c r="G604" s="92" t="s">
        <v>142</v>
      </c>
      <c r="H604" s="93" t="s">
        <v>141</v>
      </c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</row>
    <row r="605" spans="1:26" ht="23.25" customHeight="1">
      <c r="A605" s="87">
        <v>45558</v>
      </c>
      <c r="B605" s="96">
        <v>0.02</v>
      </c>
      <c r="C605" s="89" t="s">
        <v>163</v>
      </c>
      <c r="D605" s="95" t="s">
        <v>164</v>
      </c>
      <c r="E605" s="90" t="s">
        <v>155</v>
      </c>
      <c r="F605" s="98"/>
      <c r="G605" s="92" t="s">
        <v>165</v>
      </c>
      <c r="H605" s="97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</row>
    <row r="606" spans="1:26" ht="23.25" customHeight="1">
      <c r="A606" s="87">
        <v>45558</v>
      </c>
      <c r="B606" s="88">
        <v>-1190</v>
      </c>
      <c r="C606" s="89" t="s">
        <v>692</v>
      </c>
      <c r="D606" s="95" t="s">
        <v>693</v>
      </c>
      <c r="E606" s="90" t="s">
        <v>155</v>
      </c>
      <c r="F606" s="98" t="s">
        <v>610</v>
      </c>
      <c r="G606" s="92" t="s">
        <v>142</v>
      </c>
      <c r="H606" s="93" t="s">
        <v>141</v>
      </c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</row>
    <row r="607" spans="1:26" ht="23.25" customHeight="1">
      <c r="A607" s="87">
        <v>45558</v>
      </c>
      <c r="B607" s="88">
        <v>-510</v>
      </c>
      <c r="C607" s="89" t="s">
        <v>694</v>
      </c>
      <c r="D607" s="95" t="s">
        <v>695</v>
      </c>
      <c r="E607" s="90" t="s">
        <v>155</v>
      </c>
      <c r="F607" s="98" t="s">
        <v>610</v>
      </c>
      <c r="G607" s="92" t="s">
        <v>142</v>
      </c>
      <c r="H607" s="93" t="s">
        <v>141</v>
      </c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</row>
    <row r="608" spans="1:26" ht="23.25" customHeight="1">
      <c r="A608" s="87">
        <v>45558</v>
      </c>
      <c r="B608" s="88">
        <v>-2228.7399999999998</v>
      </c>
      <c r="C608" s="89" t="s">
        <v>696</v>
      </c>
      <c r="D608" s="95" t="s">
        <v>208</v>
      </c>
      <c r="E608" s="90" t="s">
        <v>155</v>
      </c>
      <c r="F608" s="98" t="s">
        <v>610</v>
      </c>
      <c r="G608" s="92" t="s">
        <v>142</v>
      </c>
      <c r="H608" s="93" t="s">
        <v>141</v>
      </c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</row>
    <row r="609" spans="1:26" ht="23.25" customHeight="1">
      <c r="A609" s="87">
        <v>45558</v>
      </c>
      <c r="B609" s="88">
        <v>-150</v>
      </c>
      <c r="C609" s="89" t="s">
        <v>697</v>
      </c>
      <c r="D609" s="95" t="s">
        <v>208</v>
      </c>
      <c r="E609" s="90" t="s">
        <v>155</v>
      </c>
      <c r="F609" s="98" t="s">
        <v>610</v>
      </c>
      <c r="G609" s="92" t="s">
        <v>142</v>
      </c>
      <c r="H609" s="93" t="s">
        <v>141</v>
      </c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</row>
    <row r="610" spans="1:26" ht="23.25" customHeight="1">
      <c r="A610" s="87">
        <v>45558</v>
      </c>
      <c r="B610" s="88">
        <v>-850</v>
      </c>
      <c r="C610" s="89" t="s">
        <v>698</v>
      </c>
      <c r="D610" s="95" t="s">
        <v>699</v>
      </c>
      <c r="E610" s="90" t="s">
        <v>155</v>
      </c>
      <c r="F610" s="98" t="s">
        <v>610</v>
      </c>
      <c r="G610" s="92" t="s">
        <v>142</v>
      </c>
      <c r="H610" s="93" t="s">
        <v>141</v>
      </c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</row>
    <row r="611" spans="1:26" ht="23.25" customHeight="1">
      <c r="A611" s="87">
        <v>45558</v>
      </c>
      <c r="B611" s="88">
        <v>-510</v>
      </c>
      <c r="C611" s="89" t="s">
        <v>700</v>
      </c>
      <c r="D611" s="95" t="s">
        <v>701</v>
      </c>
      <c r="E611" s="90" t="s">
        <v>155</v>
      </c>
      <c r="F611" s="98" t="s">
        <v>610</v>
      </c>
      <c r="G611" s="92" t="s">
        <v>142</v>
      </c>
      <c r="H611" s="93" t="s">
        <v>141</v>
      </c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</row>
    <row r="612" spans="1:26" ht="23.25" customHeight="1">
      <c r="A612" s="87">
        <v>45558</v>
      </c>
      <c r="B612" s="88">
        <v>-510</v>
      </c>
      <c r="C612" s="89" t="s">
        <v>702</v>
      </c>
      <c r="D612" s="95" t="s">
        <v>703</v>
      </c>
      <c r="E612" s="90" t="s">
        <v>155</v>
      </c>
      <c r="F612" s="98" t="s">
        <v>610</v>
      </c>
      <c r="G612" s="92" t="s">
        <v>142</v>
      </c>
      <c r="H612" s="93" t="s">
        <v>141</v>
      </c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</row>
    <row r="613" spans="1:26" ht="23.25" customHeight="1">
      <c r="A613" s="87">
        <v>45558</v>
      </c>
      <c r="B613" s="88">
        <v>-680</v>
      </c>
      <c r="C613" s="89" t="s">
        <v>704</v>
      </c>
      <c r="D613" s="95" t="s">
        <v>705</v>
      </c>
      <c r="E613" s="90" t="s">
        <v>155</v>
      </c>
      <c r="F613" s="98" t="s">
        <v>610</v>
      </c>
      <c r="G613" s="92" t="s">
        <v>142</v>
      </c>
      <c r="H613" s="93" t="s">
        <v>141</v>
      </c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</row>
    <row r="614" spans="1:26" ht="23.25" customHeight="1">
      <c r="A614" s="87">
        <v>45558</v>
      </c>
      <c r="B614" s="88">
        <v>-1190</v>
      </c>
      <c r="C614" s="89" t="s">
        <v>706</v>
      </c>
      <c r="D614" s="95" t="s">
        <v>707</v>
      </c>
      <c r="E614" s="90" t="s">
        <v>155</v>
      </c>
      <c r="F614" s="98" t="s">
        <v>610</v>
      </c>
      <c r="G614" s="92" t="s">
        <v>142</v>
      </c>
      <c r="H614" s="93" t="s">
        <v>141</v>
      </c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</row>
    <row r="615" spans="1:26" ht="23.25" customHeight="1">
      <c r="A615" s="87">
        <v>45558</v>
      </c>
      <c r="B615" s="88">
        <v>-340</v>
      </c>
      <c r="C615" s="89" t="s">
        <v>708</v>
      </c>
      <c r="D615" s="95" t="s">
        <v>709</v>
      </c>
      <c r="E615" s="90" t="s">
        <v>155</v>
      </c>
      <c r="F615" s="98" t="s">
        <v>610</v>
      </c>
      <c r="G615" s="92" t="s">
        <v>142</v>
      </c>
      <c r="H615" s="93" t="s">
        <v>141</v>
      </c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</row>
    <row r="616" spans="1:26" ht="23.25" customHeight="1">
      <c r="A616" s="87">
        <v>45558</v>
      </c>
      <c r="B616" s="88">
        <v>-451.5</v>
      </c>
      <c r="C616" s="89" t="s">
        <v>710</v>
      </c>
      <c r="D616" s="95" t="s">
        <v>341</v>
      </c>
      <c r="E616" s="90" t="s">
        <v>155</v>
      </c>
      <c r="F616" s="98" t="s">
        <v>610</v>
      </c>
      <c r="G616" s="92" t="s">
        <v>142</v>
      </c>
      <c r="H616" s="93" t="s">
        <v>141</v>
      </c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</row>
    <row r="617" spans="1:26" ht="23.25" customHeight="1">
      <c r="A617" s="87">
        <v>45558</v>
      </c>
      <c r="B617" s="88">
        <v>-1125</v>
      </c>
      <c r="C617" s="89" t="s">
        <v>656</v>
      </c>
      <c r="D617" s="95" t="s">
        <v>657</v>
      </c>
      <c r="E617" s="90" t="s">
        <v>155</v>
      </c>
      <c r="F617" s="98" t="s">
        <v>610</v>
      </c>
      <c r="G617" s="92" t="s">
        <v>142</v>
      </c>
      <c r="H617" s="93" t="s">
        <v>141</v>
      </c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</row>
    <row r="618" spans="1:26" ht="23.25" customHeight="1">
      <c r="A618" s="87">
        <v>45558</v>
      </c>
      <c r="B618" s="88">
        <v>-510</v>
      </c>
      <c r="C618" s="89" t="s">
        <v>711</v>
      </c>
      <c r="D618" s="95" t="s">
        <v>712</v>
      </c>
      <c r="E618" s="90" t="s">
        <v>155</v>
      </c>
      <c r="F618" s="98" t="s">
        <v>610</v>
      </c>
      <c r="G618" s="92" t="s">
        <v>142</v>
      </c>
      <c r="H618" s="93" t="s">
        <v>141</v>
      </c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</row>
    <row r="619" spans="1:26" ht="23.25" customHeight="1">
      <c r="A619" s="87">
        <v>45558</v>
      </c>
      <c r="B619" s="96">
        <v>10000</v>
      </c>
      <c r="C619" s="89" t="s">
        <v>537</v>
      </c>
      <c r="D619" s="95" t="s">
        <v>713</v>
      </c>
      <c r="E619" s="90" t="s">
        <v>155</v>
      </c>
      <c r="F619" s="98"/>
      <c r="G619" s="92" t="s">
        <v>325</v>
      </c>
      <c r="H619" s="97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</row>
    <row r="620" spans="1:26" ht="23.25" customHeight="1">
      <c r="A620" s="87">
        <v>45559</v>
      </c>
      <c r="B620" s="96">
        <v>0.01</v>
      </c>
      <c r="C620" s="89" t="s">
        <v>163</v>
      </c>
      <c r="D620" s="95" t="s">
        <v>164</v>
      </c>
      <c r="E620" s="90" t="s">
        <v>155</v>
      </c>
      <c r="F620" s="98"/>
      <c r="G620" s="92" t="s">
        <v>165</v>
      </c>
      <c r="H620" s="97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</row>
    <row r="621" spans="1:26" ht="23.25" customHeight="1">
      <c r="A621" s="87">
        <v>45559</v>
      </c>
      <c r="B621" s="88">
        <v>-850</v>
      </c>
      <c r="C621" s="89" t="s">
        <v>714</v>
      </c>
      <c r="D621" s="95" t="s">
        <v>715</v>
      </c>
      <c r="E621" s="90" t="s">
        <v>155</v>
      </c>
      <c r="F621" s="98" t="s">
        <v>610</v>
      </c>
      <c r="G621" s="92" t="s">
        <v>142</v>
      </c>
      <c r="H621" s="93" t="s">
        <v>141</v>
      </c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</row>
    <row r="622" spans="1:26" ht="23.25" customHeight="1">
      <c r="A622" s="87">
        <v>45559</v>
      </c>
      <c r="B622" s="88">
        <v>-317</v>
      </c>
      <c r="C622" s="89" t="s">
        <v>716</v>
      </c>
      <c r="D622" s="95" t="s">
        <v>580</v>
      </c>
      <c r="E622" s="90" t="s">
        <v>155</v>
      </c>
      <c r="F622" s="98" t="s">
        <v>610</v>
      </c>
      <c r="G622" s="92" t="s">
        <v>142</v>
      </c>
      <c r="H622" s="93" t="s">
        <v>141</v>
      </c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</row>
    <row r="623" spans="1:26" ht="23.25" customHeight="1">
      <c r="A623" s="87">
        <v>45559</v>
      </c>
      <c r="B623" s="88">
        <v>-48</v>
      </c>
      <c r="C623" s="89" t="s">
        <v>717</v>
      </c>
      <c r="D623" s="95" t="s">
        <v>659</v>
      </c>
      <c r="E623" s="90" t="s">
        <v>155</v>
      </c>
      <c r="F623" s="98" t="s">
        <v>610</v>
      </c>
      <c r="G623" s="92" t="s">
        <v>142</v>
      </c>
      <c r="H623" s="93" t="s">
        <v>141</v>
      </c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</row>
    <row r="624" spans="1:26" ht="23.25" customHeight="1">
      <c r="A624" s="87">
        <v>45560</v>
      </c>
      <c r="B624" s="96">
        <v>30000.61</v>
      </c>
      <c r="C624" s="89" t="s">
        <v>243</v>
      </c>
      <c r="D624" s="95" t="s">
        <v>164</v>
      </c>
      <c r="E624" s="90" t="s">
        <v>155</v>
      </c>
      <c r="F624" s="98"/>
      <c r="G624" s="92" t="s">
        <v>244</v>
      </c>
      <c r="H624" s="97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</row>
    <row r="625" spans="1:26" ht="23.25" customHeight="1">
      <c r="A625" s="87">
        <v>45560</v>
      </c>
      <c r="B625" s="88">
        <v>-371.86</v>
      </c>
      <c r="C625" s="89" t="s">
        <v>236</v>
      </c>
      <c r="D625" s="95" t="s">
        <v>237</v>
      </c>
      <c r="E625" s="90" t="s">
        <v>155</v>
      </c>
      <c r="F625" s="98" t="s">
        <v>610</v>
      </c>
      <c r="G625" s="92" t="s">
        <v>157</v>
      </c>
      <c r="H625" s="93" t="s">
        <v>190</v>
      </c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</row>
    <row r="626" spans="1:26" ht="23.25" customHeight="1">
      <c r="A626" s="87">
        <v>45560</v>
      </c>
      <c r="B626" s="88">
        <v>-1680</v>
      </c>
      <c r="C626" s="89" t="s">
        <v>718</v>
      </c>
      <c r="D626" s="95" t="s">
        <v>200</v>
      </c>
      <c r="E626" s="90" t="s">
        <v>155</v>
      </c>
      <c r="F626" s="98" t="s">
        <v>610</v>
      </c>
      <c r="G626" s="92" t="s">
        <v>193</v>
      </c>
      <c r="H626" s="93" t="s">
        <v>201</v>
      </c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</row>
    <row r="627" spans="1:26" ht="23.25" customHeight="1">
      <c r="A627" s="87">
        <v>45560</v>
      </c>
      <c r="B627" s="88">
        <v>-1643.12</v>
      </c>
      <c r="C627" s="89" t="s">
        <v>719</v>
      </c>
      <c r="D627" s="95" t="s">
        <v>206</v>
      </c>
      <c r="E627" s="90" t="s">
        <v>155</v>
      </c>
      <c r="F627" s="98" t="s">
        <v>610</v>
      </c>
      <c r="G627" s="92" t="s">
        <v>193</v>
      </c>
      <c r="H627" s="93" t="s">
        <v>194</v>
      </c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</row>
    <row r="628" spans="1:26" ht="23.25" customHeight="1">
      <c r="A628" s="87">
        <v>45561</v>
      </c>
      <c r="B628" s="96">
        <v>20000</v>
      </c>
      <c r="C628" s="89" t="s">
        <v>433</v>
      </c>
      <c r="D628" s="95" t="s">
        <v>720</v>
      </c>
      <c r="E628" s="90" t="s">
        <v>155</v>
      </c>
      <c r="F628" s="98"/>
      <c r="G628" s="92" t="s">
        <v>346</v>
      </c>
      <c r="H628" s="97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</row>
    <row r="629" spans="1:26" ht="23.25" customHeight="1">
      <c r="A629" s="87">
        <v>45561</v>
      </c>
      <c r="B629" s="88">
        <v>-90</v>
      </c>
      <c r="C629" s="89" t="s">
        <v>721</v>
      </c>
      <c r="D629" s="95" t="s">
        <v>522</v>
      </c>
      <c r="E629" s="90" t="s">
        <v>155</v>
      </c>
      <c r="F629" s="98" t="s">
        <v>610</v>
      </c>
      <c r="G629" s="92" t="s">
        <v>142</v>
      </c>
      <c r="H629" s="93" t="s">
        <v>141</v>
      </c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</row>
    <row r="630" spans="1:26" ht="23.25" customHeight="1">
      <c r="A630" s="87">
        <v>45561</v>
      </c>
      <c r="B630" s="88">
        <v>-7061.27</v>
      </c>
      <c r="C630" s="89" t="s">
        <v>722</v>
      </c>
      <c r="D630" s="95" t="s">
        <v>723</v>
      </c>
      <c r="E630" s="90" t="s">
        <v>155</v>
      </c>
      <c r="F630" s="98" t="s">
        <v>610</v>
      </c>
      <c r="G630" s="92" t="s">
        <v>142</v>
      </c>
      <c r="H630" s="93" t="s">
        <v>141</v>
      </c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</row>
    <row r="631" spans="1:26" ht="23.25" customHeight="1">
      <c r="A631" s="87">
        <v>45562</v>
      </c>
      <c r="B631" s="88">
        <v>-3359.97</v>
      </c>
      <c r="C631" s="89" t="s">
        <v>724</v>
      </c>
      <c r="D631" s="95" t="s">
        <v>208</v>
      </c>
      <c r="E631" s="90" t="s">
        <v>155</v>
      </c>
      <c r="F631" s="98" t="s">
        <v>610</v>
      </c>
      <c r="G631" s="92" t="s">
        <v>142</v>
      </c>
      <c r="H631" s="93" t="s">
        <v>141</v>
      </c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</row>
    <row r="632" spans="1:26" ht="23.25" customHeight="1">
      <c r="A632" s="87">
        <v>45562</v>
      </c>
      <c r="B632" s="88">
        <v>-963.54</v>
      </c>
      <c r="C632" s="89" t="s">
        <v>725</v>
      </c>
      <c r="D632" s="95" t="s">
        <v>208</v>
      </c>
      <c r="E632" s="90" t="s">
        <v>155</v>
      </c>
      <c r="F632" s="98" t="s">
        <v>610</v>
      </c>
      <c r="G632" s="92" t="s">
        <v>142</v>
      </c>
      <c r="H632" s="93" t="s">
        <v>141</v>
      </c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</row>
    <row r="633" spans="1:26" ht="23.25" customHeight="1">
      <c r="A633" s="87">
        <v>45562</v>
      </c>
      <c r="B633" s="88">
        <v>-3056.05</v>
      </c>
      <c r="C633" s="89" t="s">
        <v>726</v>
      </c>
      <c r="D633" s="95" t="s">
        <v>208</v>
      </c>
      <c r="E633" s="90" t="s">
        <v>155</v>
      </c>
      <c r="F633" s="98" t="s">
        <v>610</v>
      </c>
      <c r="G633" s="92" t="s">
        <v>179</v>
      </c>
      <c r="H633" s="93" t="s">
        <v>209</v>
      </c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</row>
    <row r="634" spans="1:26" ht="23.25" customHeight="1">
      <c r="A634" s="87">
        <v>45562</v>
      </c>
      <c r="B634" s="96">
        <v>0.14000000000000001</v>
      </c>
      <c r="C634" s="89" t="s">
        <v>163</v>
      </c>
      <c r="D634" s="95" t="s">
        <v>164</v>
      </c>
      <c r="E634" s="90" t="s">
        <v>155</v>
      </c>
      <c r="F634" s="98"/>
      <c r="G634" s="92" t="s">
        <v>165</v>
      </c>
      <c r="H634" s="97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</row>
    <row r="635" spans="1:26" ht="23.25" customHeight="1">
      <c r="A635" s="87">
        <v>45562</v>
      </c>
      <c r="B635" s="96">
        <v>1680</v>
      </c>
      <c r="C635" s="89" t="s">
        <v>718</v>
      </c>
      <c r="D635" s="95" t="s">
        <v>727</v>
      </c>
      <c r="E635" s="90" t="s">
        <v>155</v>
      </c>
      <c r="F635" s="98"/>
      <c r="G635" s="92" t="s">
        <v>193</v>
      </c>
      <c r="H635" s="93" t="s">
        <v>201</v>
      </c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</row>
    <row r="636" spans="1:26" ht="23.25" customHeight="1">
      <c r="A636" s="87">
        <v>45562</v>
      </c>
      <c r="B636" s="88">
        <v>-5000</v>
      </c>
      <c r="C636" s="89" t="s">
        <v>728</v>
      </c>
      <c r="D636" s="95" t="s">
        <v>312</v>
      </c>
      <c r="E636" s="90" t="s">
        <v>155</v>
      </c>
      <c r="F636" s="98" t="s">
        <v>610</v>
      </c>
      <c r="G636" s="92" t="s">
        <v>136</v>
      </c>
      <c r="H636" s="93" t="s">
        <v>313</v>
      </c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</row>
    <row r="637" spans="1:26" ht="23.25" customHeight="1">
      <c r="A637" s="87">
        <v>45562</v>
      </c>
      <c r="B637" s="88">
        <v>-3078.91</v>
      </c>
      <c r="C637" s="89" t="s">
        <v>729</v>
      </c>
      <c r="D637" s="95" t="s">
        <v>707</v>
      </c>
      <c r="E637" s="90" t="s">
        <v>155</v>
      </c>
      <c r="F637" s="98" t="s">
        <v>610</v>
      </c>
      <c r="G637" s="92" t="s">
        <v>142</v>
      </c>
      <c r="H637" s="93" t="s">
        <v>141</v>
      </c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</row>
    <row r="638" spans="1:26" ht="23.25" customHeight="1">
      <c r="A638" s="87">
        <v>45562</v>
      </c>
      <c r="B638" s="88">
        <v>-2500</v>
      </c>
      <c r="C638" s="89" t="s">
        <v>728</v>
      </c>
      <c r="D638" s="95" t="s">
        <v>314</v>
      </c>
      <c r="E638" s="90" t="s">
        <v>155</v>
      </c>
      <c r="F638" s="98" t="s">
        <v>610</v>
      </c>
      <c r="G638" s="92" t="s">
        <v>136</v>
      </c>
      <c r="H638" s="93" t="s">
        <v>315</v>
      </c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</row>
    <row r="639" spans="1:26" ht="23.25" customHeight="1">
      <c r="A639" s="87">
        <v>45562</v>
      </c>
      <c r="B639" s="88">
        <v>-1500</v>
      </c>
      <c r="C639" s="89" t="s">
        <v>199</v>
      </c>
      <c r="D639" s="95" t="s">
        <v>200</v>
      </c>
      <c r="E639" s="90" t="s">
        <v>155</v>
      </c>
      <c r="F639" s="98" t="s">
        <v>610</v>
      </c>
      <c r="G639" s="92" t="s">
        <v>193</v>
      </c>
      <c r="H639" s="93" t="s">
        <v>201</v>
      </c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</row>
    <row r="640" spans="1:26" ht="23.25" customHeight="1">
      <c r="A640" s="87">
        <v>45565</v>
      </c>
      <c r="B640" s="96">
        <v>200</v>
      </c>
      <c r="C640" s="89" t="s">
        <v>730</v>
      </c>
      <c r="D640" s="95" t="s">
        <v>580</v>
      </c>
      <c r="E640" s="90" t="s">
        <v>155</v>
      </c>
      <c r="F640" s="98"/>
      <c r="G640" s="92" t="s">
        <v>142</v>
      </c>
      <c r="H640" s="93" t="s">
        <v>141</v>
      </c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</row>
    <row r="641" spans="1:26" ht="23.25" customHeight="1">
      <c r="A641" s="87">
        <v>45565</v>
      </c>
      <c r="B641" s="88">
        <v>-5.88</v>
      </c>
      <c r="C641" s="89" t="s">
        <v>409</v>
      </c>
      <c r="D641" s="95" t="s">
        <v>164</v>
      </c>
      <c r="E641" s="90" t="s">
        <v>155</v>
      </c>
      <c r="F641" s="98"/>
      <c r="G641" s="92" t="s">
        <v>335</v>
      </c>
      <c r="H641" s="97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</row>
    <row r="642" spans="1:26" ht="23.25" customHeight="1">
      <c r="A642" s="87">
        <v>45565</v>
      </c>
      <c r="B642" s="96">
        <v>382376.71</v>
      </c>
      <c r="C642" s="89" t="s">
        <v>731</v>
      </c>
      <c r="D642" s="95" t="s">
        <v>164</v>
      </c>
      <c r="E642" s="90" t="s">
        <v>155</v>
      </c>
      <c r="F642" s="98"/>
      <c r="G642" s="92" t="s">
        <v>244</v>
      </c>
      <c r="H642" s="97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</row>
    <row r="643" spans="1:26" ht="23.25" customHeight="1">
      <c r="A643" s="87">
        <v>45567</v>
      </c>
      <c r="B643" s="96">
        <v>20000</v>
      </c>
      <c r="C643" s="89" t="s">
        <v>433</v>
      </c>
      <c r="D643" s="95" t="s">
        <v>732</v>
      </c>
      <c r="E643" s="90" t="s">
        <v>155</v>
      </c>
      <c r="F643" s="98"/>
      <c r="G643" s="92" t="s">
        <v>346</v>
      </c>
      <c r="H643" s="97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</row>
    <row r="644" spans="1:26" ht="23.25" customHeight="1">
      <c r="A644" s="87">
        <v>45567</v>
      </c>
      <c r="B644" s="88">
        <v>-330</v>
      </c>
      <c r="C644" s="89" t="s">
        <v>733</v>
      </c>
      <c r="D644" s="95" t="s">
        <v>312</v>
      </c>
      <c r="E644" s="90" t="s">
        <v>155</v>
      </c>
      <c r="F644" s="98" t="s">
        <v>734</v>
      </c>
      <c r="G644" s="92" t="s">
        <v>142</v>
      </c>
      <c r="H644" s="93" t="s">
        <v>270</v>
      </c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</row>
    <row r="645" spans="1:26" ht="23.25" customHeight="1">
      <c r="A645" s="87">
        <v>45567</v>
      </c>
      <c r="B645" s="88">
        <v>-355</v>
      </c>
      <c r="C645" s="89" t="s">
        <v>735</v>
      </c>
      <c r="D645" s="95" t="s">
        <v>736</v>
      </c>
      <c r="E645" s="90" t="s">
        <v>155</v>
      </c>
      <c r="F645" s="98" t="s">
        <v>734</v>
      </c>
      <c r="G645" s="92" t="s">
        <v>240</v>
      </c>
      <c r="H645" s="93" t="s">
        <v>583</v>
      </c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</row>
    <row r="646" spans="1:26" ht="23.25" customHeight="1">
      <c r="A646" s="87">
        <v>45567</v>
      </c>
      <c r="B646" s="88">
        <v>-380</v>
      </c>
      <c r="C646" s="89" t="s">
        <v>737</v>
      </c>
      <c r="D646" s="95" t="s">
        <v>314</v>
      </c>
      <c r="E646" s="90" t="s">
        <v>155</v>
      </c>
      <c r="F646" s="98" t="s">
        <v>734</v>
      </c>
      <c r="G646" s="92" t="s">
        <v>142</v>
      </c>
      <c r="H646" s="93" t="s">
        <v>270</v>
      </c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</row>
    <row r="647" spans="1:26" ht="23.25" customHeight="1">
      <c r="A647" s="87">
        <v>45567</v>
      </c>
      <c r="B647" s="88">
        <v>-243.14</v>
      </c>
      <c r="C647" s="89" t="s">
        <v>334</v>
      </c>
      <c r="D647" s="95" t="s">
        <v>164</v>
      </c>
      <c r="E647" s="90" t="s">
        <v>155</v>
      </c>
      <c r="F647" s="98"/>
      <c r="G647" s="92" t="s">
        <v>335</v>
      </c>
      <c r="H647" s="97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</row>
    <row r="648" spans="1:26" ht="23.25" customHeight="1">
      <c r="A648" s="87">
        <v>45567</v>
      </c>
      <c r="B648" s="88">
        <v>-8.09</v>
      </c>
      <c r="C648" s="89" t="s">
        <v>409</v>
      </c>
      <c r="D648" s="95" t="s">
        <v>164</v>
      </c>
      <c r="E648" s="90" t="s">
        <v>155</v>
      </c>
      <c r="F648" s="98"/>
      <c r="G648" s="92" t="s">
        <v>335</v>
      </c>
      <c r="H648" s="97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</row>
    <row r="649" spans="1:26" ht="23.25" customHeight="1">
      <c r="A649" s="87">
        <v>45568</v>
      </c>
      <c r="B649" s="88">
        <v>-300000</v>
      </c>
      <c r="C649" s="89" t="s">
        <v>738</v>
      </c>
      <c r="D649" s="95" t="s">
        <v>164</v>
      </c>
      <c r="E649" s="90" t="s">
        <v>155</v>
      </c>
      <c r="F649" s="98"/>
      <c r="G649" s="92" t="s">
        <v>182</v>
      </c>
      <c r="H649" s="97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</row>
    <row r="650" spans="1:26" ht="23.25" customHeight="1">
      <c r="A650" s="87">
        <v>45568</v>
      </c>
      <c r="B650" s="96">
        <v>0.84</v>
      </c>
      <c r="C650" s="89" t="s">
        <v>163</v>
      </c>
      <c r="D650" s="95" t="s">
        <v>164</v>
      </c>
      <c r="E650" s="90" t="s">
        <v>155</v>
      </c>
      <c r="F650" s="98"/>
      <c r="G650" s="92" t="s">
        <v>165</v>
      </c>
      <c r="H650" s="97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</row>
    <row r="651" spans="1:26" ht="23.25" customHeight="1">
      <c r="A651" s="87">
        <v>45568</v>
      </c>
      <c r="B651" s="88">
        <v>-16280</v>
      </c>
      <c r="C651" s="89" t="s">
        <v>739</v>
      </c>
      <c r="D651" s="95" t="s">
        <v>554</v>
      </c>
      <c r="E651" s="90" t="s">
        <v>155</v>
      </c>
      <c r="F651" s="98" t="s">
        <v>734</v>
      </c>
      <c r="G651" s="92" t="s">
        <v>142</v>
      </c>
      <c r="H651" s="93" t="s">
        <v>141</v>
      </c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</row>
    <row r="652" spans="1:26" ht="23.25" customHeight="1">
      <c r="A652" s="87">
        <v>45569</v>
      </c>
      <c r="B652" s="96">
        <v>0.1</v>
      </c>
      <c r="C652" s="89" t="s">
        <v>163</v>
      </c>
      <c r="D652" s="95" t="s">
        <v>164</v>
      </c>
      <c r="E652" s="90" t="s">
        <v>155</v>
      </c>
      <c r="F652" s="98"/>
      <c r="G652" s="92" t="s">
        <v>165</v>
      </c>
      <c r="H652" s="97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</row>
    <row r="653" spans="1:26" ht="23.25" customHeight="1">
      <c r="A653" s="87">
        <v>45569</v>
      </c>
      <c r="B653" s="88">
        <v>-4273</v>
      </c>
      <c r="C653" s="89" t="s">
        <v>740</v>
      </c>
      <c r="D653" s="95" t="s">
        <v>276</v>
      </c>
      <c r="E653" s="90" t="s">
        <v>155</v>
      </c>
      <c r="F653" s="98" t="s">
        <v>734</v>
      </c>
      <c r="G653" s="92" t="s">
        <v>161</v>
      </c>
      <c r="H653" s="93" t="s">
        <v>233</v>
      </c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</row>
    <row r="654" spans="1:26" ht="23.25" customHeight="1">
      <c r="A654" s="87">
        <v>45569</v>
      </c>
      <c r="B654" s="88">
        <v>-40</v>
      </c>
      <c r="C654" s="89" t="s">
        <v>741</v>
      </c>
      <c r="D654" s="95" t="s">
        <v>742</v>
      </c>
      <c r="E654" s="90" t="s">
        <v>155</v>
      </c>
      <c r="F654" s="98" t="s">
        <v>734</v>
      </c>
      <c r="G654" s="92" t="s">
        <v>157</v>
      </c>
      <c r="H654" s="93" t="s">
        <v>743</v>
      </c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</row>
    <row r="655" spans="1:26" ht="23.25" customHeight="1">
      <c r="A655" s="87">
        <v>45569</v>
      </c>
      <c r="B655" s="88">
        <v>-6159.71</v>
      </c>
      <c r="C655" s="89" t="s">
        <v>744</v>
      </c>
      <c r="D655" s="95" t="s">
        <v>216</v>
      </c>
      <c r="E655" s="90" t="s">
        <v>155</v>
      </c>
      <c r="F655" s="98" t="s">
        <v>734</v>
      </c>
      <c r="G655" s="92" t="s">
        <v>354</v>
      </c>
      <c r="H655" s="93" t="s">
        <v>355</v>
      </c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</row>
    <row r="656" spans="1:26" ht="23.25" customHeight="1">
      <c r="A656" s="87">
        <v>45569</v>
      </c>
      <c r="B656" s="88">
        <v>-16000</v>
      </c>
      <c r="C656" s="89" t="s">
        <v>159</v>
      </c>
      <c r="D656" s="95" t="s">
        <v>160</v>
      </c>
      <c r="E656" s="90" t="s">
        <v>155</v>
      </c>
      <c r="F656" s="98" t="s">
        <v>734</v>
      </c>
      <c r="G656" s="92" t="s">
        <v>161</v>
      </c>
      <c r="H656" s="93" t="s">
        <v>162</v>
      </c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</row>
    <row r="657" spans="1:26" ht="23.25" customHeight="1">
      <c r="A657" s="87">
        <v>45572</v>
      </c>
      <c r="B657" s="88">
        <v>-140</v>
      </c>
      <c r="C657" s="89" t="s">
        <v>153</v>
      </c>
      <c r="D657" s="95" t="s">
        <v>154</v>
      </c>
      <c r="E657" s="90" t="s">
        <v>155</v>
      </c>
      <c r="F657" s="98" t="s">
        <v>734</v>
      </c>
      <c r="G657" s="92" t="s">
        <v>157</v>
      </c>
      <c r="H657" s="93" t="s">
        <v>158</v>
      </c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</row>
    <row r="658" spans="1:26" ht="23.25" customHeight="1">
      <c r="A658" s="87">
        <v>45572</v>
      </c>
      <c r="B658" s="96">
        <v>0.02</v>
      </c>
      <c r="C658" s="89" t="s">
        <v>163</v>
      </c>
      <c r="D658" s="95" t="s">
        <v>164</v>
      </c>
      <c r="E658" s="90" t="s">
        <v>155</v>
      </c>
      <c r="F658" s="98"/>
      <c r="G658" s="92" t="s">
        <v>165</v>
      </c>
      <c r="H658" s="97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</row>
    <row r="659" spans="1:26" ht="23.25" customHeight="1">
      <c r="A659" s="87">
        <v>45572</v>
      </c>
      <c r="B659" s="88">
        <v>-2040</v>
      </c>
      <c r="C659" s="89" t="s">
        <v>745</v>
      </c>
      <c r="D659" s="95" t="s">
        <v>213</v>
      </c>
      <c r="E659" s="90" t="s">
        <v>155</v>
      </c>
      <c r="F659" s="98" t="s">
        <v>734</v>
      </c>
      <c r="G659" s="92" t="s">
        <v>179</v>
      </c>
      <c r="H659" s="93" t="s">
        <v>180</v>
      </c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</row>
    <row r="660" spans="1:26" ht="23.25" customHeight="1">
      <c r="A660" s="87">
        <v>45573</v>
      </c>
      <c r="B660" s="96">
        <v>30000.06</v>
      </c>
      <c r="C660" s="89" t="s">
        <v>243</v>
      </c>
      <c r="D660" s="95" t="s">
        <v>164</v>
      </c>
      <c r="E660" s="90" t="s">
        <v>155</v>
      </c>
      <c r="F660" s="98"/>
      <c r="G660" s="92" t="s">
        <v>244</v>
      </c>
      <c r="H660" s="97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</row>
    <row r="661" spans="1:26" ht="23.25" customHeight="1">
      <c r="A661" s="87">
        <v>45575</v>
      </c>
      <c r="B661" s="88">
        <v>-3170</v>
      </c>
      <c r="C661" s="89" t="s">
        <v>173</v>
      </c>
      <c r="D661" s="95" t="s">
        <v>174</v>
      </c>
      <c r="E661" s="90" t="s">
        <v>155</v>
      </c>
      <c r="F661" s="98" t="s">
        <v>734</v>
      </c>
      <c r="G661" s="92" t="s">
        <v>175</v>
      </c>
      <c r="H661" s="93" t="s">
        <v>176</v>
      </c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</row>
    <row r="662" spans="1:26" ht="23.25" customHeight="1">
      <c r="A662" s="87">
        <v>45575</v>
      </c>
      <c r="B662" s="96">
        <v>0.89</v>
      </c>
      <c r="C662" s="89" t="s">
        <v>163</v>
      </c>
      <c r="D662" s="95" t="s">
        <v>164</v>
      </c>
      <c r="E662" s="90" t="s">
        <v>155</v>
      </c>
      <c r="F662" s="98"/>
      <c r="G662" s="92" t="s">
        <v>165</v>
      </c>
      <c r="H662" s="97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</row>
    <row r="663" spans="1:26" ht="23.25" customHeight="1">
      <c r="A663" s="87">
        <v>45575</v>
      </c>
      <c r="B663" s="88">
        <v>-850</v>
      </c>
      <c r="C663" s="89" t="s">
        <v>746</v>
      </c>
      <c r="D663" s="95" t="s">
        <v>623</v>
      </c>
      <c r="E663" s="90" t="s">
        <v>155</v>
      </c>
      <c r="F663" s="98" t="s">
        <v>734</v>
      </c>
      <c r="G663" s="92" t="s">
        <v>142</v>
      </c>
      <c r="H663" s="93" t="s">
        <v>141</v>
      </c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</row>
    <row r="664" spans="1:26" ht="23.25" customHeight="1">
      <c r="A664" s="87">
        <v>45575</v>
      </c>
      <c r="B664" s="88">
        <v>-9600</v>
      </c>
      <c r="C664" s="89" t="s">
        <v>747</v>
      </c>
      <c r="D664" s="95" t="s">
        <v>748</v>
      </c>
      <c r="E664" s="90" t="s">
        <v>155</v>
      </c>
      <c r="F664" s="98" t="s">
        <v>734</v>
      </c>
      <c r="G664" s="92" t="s">
        <v>142</v>
      </c>
      <c r="H664" s="93" t="s">
        <v>141</v>
      </c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</row>
    <row r="665" spans="1:26" ht="23.25" customHeight="1">
      <c r="A665" s="87">
        <v>45575</v>
      </c>
      <c r="B665" s="88">
        <v>-6820</v>
      </c>
      <c r="C665" s="89" t="s">
        <v>749</v>
      </c>
      <c r="D665" s="95" t="s">
        <v>625</v>
      </c>
      <c r="E665" s="90" t="s">
        <v>155</v>
      </c>
      <c r="F665" s="98" t="s">
        <v>734</v>
      </c>
      <c r="G665" s="92" t="s">
        <v>142</v>
      </c>
      <c r="H665" s="93" t="s">
        <v>141</v>
      </c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</row>
    <row r="666" spans="1:26" ht="23.25" customHeight="1">
      <c r="A666" s="87">
        <v>45575</v>
      </c>
      <c r="B666" s="88">
        <v>-1000</v>
      </c>
      <c r="C666" s="89" t="s">
        <v>750</v>
      </c>
      <c r="D666" s="95" t="s">
        <v>751</v>
      </c>
      <c r="E666" s="90" t="s">
        <v>155</v>
      </c>
      <c r="F666" s="98" t="s">
        <v>734</v>
      </c>
      <c r="G666" s="92" t="s">
        <v>142</v>
      </c>
      <c r="H666" s="93" t="s">
        <v>141</v>
      </c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</row>
    <row r="667" spans="1:26" ht="23.25" customHeight="1">
      <c r="A667" s="87">
        <v>45575</v>
      </c>
      <c r="B667" s="88">
        <v>-1300</v>
      </c>
      <c r="C667" s="89" t="s">
        <v>166</v>
      </c>
      <c r="D667" s="95" t="s">
        <v>167</v>
      </c>
      <c r="E667" s="90" t="s">
        <v>155</v>
      </c>
      <c r="F667" s="98" t="s">
        <v>734</v>
      </c>
      <c r="G667" s="92" t="s">
        <v>157</v>
      </c>
      <c r="H667" s="93" t="s">
        <v>168</v>
      </c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</row>
    <row r="668" spans="1:26" ht="23.25" customHeight="1">
      <c r="A668" s="87">
        <v>45575</v>
      </c>
      <c r="B668" s="88">
        <v>-7200</v>
      </c>
      <c r="C668" s="89" t="s">
        <v>752</v>
      </c>
      <c r="D668" s="95" t="s">
        <v>753</v>
      </c>
      <c r="E668" s="90" t="s">
        <v>155</v>
      </c>
      <c r="F668" s="98" t="s">
        <v>734</v>
      </c>
      <c r="G668" s="92" t="s">
        <v>142</v>
      </c>
      <c r="H668" s="93" t="s">
        <v>141</v>
      </c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</row>
    <row r="669" spans="1:26" ht="23.25" customHeight="1">
      <c r="A669" s="87">
        <v>45575</v>
      </c>
      <c r="B669" s="88">
        <v>-69210</v>
      </c>
      <c r="C669" s="89" t="s">
        <v>754</v>
      </c>
      <c r="D669" s="95" t="s">
        <v>755</v>
      </c>
      <c r="E669" s="90" t="s">
        <v>155</v>
      </c>
      <c r="F669" s="98" t="s">
        <v>734</v>
      </c>
      <c r="G669" s="92" t="s">
        <v>142</v>
      </c>
      <c r="H669" s="93" t="s">
        <v>602</v>
      </c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</row>
    <row r="670" spans="1:26" ht="23.25" customHeight="1">
      <c r="A670" s="87">
        <v>45575</v>
      </c>
      <c r="B670" s="88">
        <v>-3003</v>
      </c>
      <c r="C670" s="89" t="s">
        <v>756</v>
      </c>
      <c r="D670" s="95" t="s">
        <v>757</v>
      </c>
      <c r="E670" s="90" t="s">
        <v>155</v>
      </c>
      <c r="F670" s="98" t="s">
        <v>734</v>
      </c>
      <c r="G670" s="92" t="s">
        <v>142</v>
      </c>
      <c r="H670" s="93" t="s">
        <v>141</v>
      </c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</row>
    <row r="671" spans="1:26" ht="23.25" customHeight="1">
      <c r="A671" s="87">
        <v>45575</v>
      </c>
      <c r="B671" s="96">
        <v>50000</v>
      </c>
      <c r="C671" s="89" t="s">
        <v>537</v>
      </c>
      <c r="D671" s="95" t="s">
        <v>758</v>
      </c>
      <c r="E671" s="90" t="s">
        <v>155</v>
      </c>
      <c r="F671" s="98"/>
      <c r="G671" s="92" t="s">
        <v>325</v>
      </c>
      <c r="H671" s="97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</row>
    <row r="672" spans="1:26" ht="23.25" customHeight="1">
      <c r="A672" s="87">
        <v>45581</v>
      </c>
      <c r="B672" s="88">
        <v>-19.75</v>
      </c>
      <c r="C672" s="89" t="s">
        <v>685</v>
      </c>
      <c r="D672" s="95" t="s">
        <v>192</v>
      </c>
      <c r="E672" s="90" t="s">
        <v>155</v>
      </c>
      <c r="F672" s="98" t="s">
        <v>734</v>
      </c>
      <c r="G672" s="92" t="s">
        <v>193</v>
      </c>
      <c r="H672" s="93" t="s">
        <v>194</v>
      </c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</row>
    <row r="673" spans="1:26" ht="23.25" customHeight="1">
      <c r="A673" s="87">
        <v>45581</v>
      </c>
      <c r="B673" s="96">
        <v>0.04</v>
      </c>
      <c r="C673" s="89" t="s">
        <v>163</v>
      </c>
      <c r="D673" s="95" t="s">
        <v>164</v>
      </c>
      <c r="E673" s="90" t="s">
        <v>155</v>
      </c>
      <c r="F673" s="98"/>
      <c r="G673" s="92" t="s">
        <v>165</v>
      </c>
      <c r="H673" s="97"/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</row>
    <row r="674" spans="1:26" ht="23.25" customHeight="1">
      <c r="A674" s="87">
        <v>45581</v>
      </c>
      <c r="B674" s="88">
        <v>-221.1</v>
      </c>
      <c r="C674" s="89" t="s">
        <v>759</v>
      </c>
      <c r="D674" s="95" t="s">
        <v>623</v>
      </c>
      <c r="E674" s="90" t="s">
        <v>155</v>
      </c>
      <c r="F674" s="98" t="s">
        <v>734</v>
      </c>
      <c r="G674" s="92" t="s">
        <v>142</v>
      </c>
      <c r="H674" s="93" t="s">
        <v>141</v>
      </c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</row>
    <row r="675" spans="1:26" ht="23.25" customHeight="1">
      <c r="A675" s="87">
        <v>45581</v>
      </c>
      <c r="B675" s="88">
        <v>-786.34</v>
      </c>
      <c r="C675" s="89" t="s">
        <v>760</v>
      </c>
      <c r="D675" s="95" t="s">
        <v>208</v>
      </c>
      <c r="E675" s="90" t="s">
        <v>155</v>
      </c>
      <c r="F675" s="98" t="s">
        <v>734</v>
      </c>
      <c r="G675" s="92" t="s">
        <v>142</v>
      </c>
      <c r="H675" s="93" t="s">
        <v>272</v>
      </c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</row>
    <row r="676" spans="1:26" ht="23.25" customHeight="1">
      <c r="A676" s="87">
        <v>45583</v>
      </c>
      <c r="B676" s="88">
        <v>-416</v>
      </c>
      <c r="C676" s="89" t="s">
        <v>690</v>
      </c>
      <c r="D676" s="95" t="s">
        <v>279</v>
      </c>
      <c r="E676" s="90" t="s">
        <v>155</v>
      </c>
      <c r="F676" s="98" t="s">
        <v>734</v>
      </c>
      <c r="G676" s="92" t="s">
        <v>161</v>
      </c>
      <c r="H676" s="93" t="s">
        <v>233</v>
      </c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</row>
    <row r="677" spans="1:26" ht="23.25" customHeight="1">
      <c r="A677" s="87">
        <v>45583</v>
      </c>
      <c r="B677" s="88">
        <v>-26.26</v>
      </c>
      <c r="C677" s="89" t="s">
        <v>761</v>
      </c>
      <c r="D677" s="95" t="s">
        <v>192</v>
      </c>
      <c r="E677" s="90" t="s">
        <v>155</v>
      </c>
      <c r="F677" s="98" t="s">
        <v>734</v>
      </c>
      <c r="G677" s="92" t="s">
        <v>193</v>
      </c>
      <c r="H677" s="93" t="s">
        <v>194</v>
      </c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</row>
    <row r="678" spans="1:26" ht="23.25" customHeight="1">
      <c r="A678" s="87">
        <v>45583</v>
      </c>
      <c r="B678" s="88">
        <v>-81.41</v>
      </c>
      <c r="C678" s="89" t="s">
        <v>762</v>
      </c>
      <c r="D678" s="95" t="s">
        <v>192</v>
      </c>
      <c r="E678" s="90" t="s">
        <v>155</v>
      </c>
      <c r="F678" s="98" t="s">
        <v>734</v>
      </c>
      <c r="G678" s="92" t="s">
        <v>193</v>
      </c>
      <c r="H678" s="93" t="s">
        <v>194</v>
      </c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</row>
    <row r="679" spans="1:26" ht="23.25" customHeight="1">
      <c r="A679" s="87">
        <v>45583</v>
      </c>
      <c r="B679" s="96">
        <v>0.23</v>
      </c>
      <c r="C679" s="89" t="s">
        <v>163</v>
      </c>
      <c r="D679" s="95" t="s">
        <v>164</v>
      </c>
      <c r="E679" s="90" t="s">
        <v>155</v>
      </c>
      <c r="F679" s="98"/>
      <c r="G679" s="92" t="s">
        <v>165</v>
      </c>
      <c r="H679" s="97"/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</row>
    <row r="680" spans="1:26" ht="23.25" customHeight="1">
      <c r="A680" s="87">
        <v>45583</v>
      </c>
      <c r="B680" s="88">
        <v>-3314.31</v>
      </c>
      <c r="C680" s="89" t="s">
        <v>763</v>
      </c>
      <c r="D680" s="95" t="s">
        <v>192</v>
      </c>
      <c r="E680" s="90" t="s">
        <v>155</v>
      </c>
      <c r="F680" s="98" t="s">
        <v>734</v>
      </c>
      <c r="G680" s="92" t="s">
        <v>161</v>
      </c>
      <c r="H680" s="93" t="s">
        <v>233</v>
      </c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</row>
    <row r="681" spans="1:26" ht="23.25" customHeight="1">
      <c r="A681" s="87">
        <v>45583</v>
      </c>
      <c r="B681" s="88">
        <v>-380.15</v>
      </c>
      <c r="C681" s="89" t="s">
        <v>764</v>
      </c>
      <c r="D681" s="95" t="s">
        <v>192</v>
      </c>
      <c r="E681" s="90" t="s">
        <v>155</v>
      </c>
      <c r="F681" s="98" t="s">
        <v>734</v>
      </c>
      <c r="G681" s="92" t="s">
        <v>161</v>
      </c>
      <c r="H681" s="93" t="s">
        <v>233</v>
      </c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</row>
    <row r="682" spans="1:26" ht="23.25" customHeight="1">
      <c r="A682" s="87">
        <v>45586</v>
      </c>
      <c r="B682" s="88">
        <v>-140.49</v>
      </c>
      <c r="C682" s="89" t="s">
        <v>765</v>
      </c>
      <c r="D682" s="95" t="s">
        <v>164</v>
      </c>
      <c r="E682" s="90" t="s">
        <v>155</v>
      </c>
      <c r="F682" s="98"/>
      <c r="G682" s="92" t="s">
        <v>182</v>
      </c>
      <c r="H682" s="97"/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</row>
    <row r="683" spans="1:26" ht="23.25" customHeight="1">
      <c r="A683" s="87">
        <v>45586</v>
      </c>
      <c r="B683" s="88">
        <v>-140.49</v>
      </c>
      <c r="C683" s="89" t="s">
        <v>766</v>
      </c>
      <c r="D683" s="95" t="s">
        <v>164</v>
      </c>
      <c r="E683" s="90" t="s">
        <v>155</v>
      </c>
      <c r="F683" s="98"/>
      <c r="G683" s="92" t="s">
        <v>182</v>
      </c>
      <c r="H683" s="97"/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</row>
    <row r="684" spans="1:26" ht="23.25" customHeight="1">
      <c r="A684" s="87">
        <v>45586</v>
      </c>
      <c r="B684" s="88">
        <v>-140.49</v>
      </c>
      <c r="C684" s="89" t="s">
        <v>766</v>
      </c>
      <c r="D684" s="95" t="s">
        <v>164</v>
      </c>
      <c r="E684" s="90" t="s">
        <v>155</v>
      </c>
      <c r="F684" s="98"/>
      <c r="G684" s="92" t="s">
        <v>182</v>
      </c>
      <c r="H684" s="97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</row>
    <row r="685" spans="1:26" ht="23.25" customHeight="1">
      <c r="A685" s="87">
        <v>45586</v>
      </c>
      <c r="B685" s="96">
        <v>0.64</v>
      </c>
      <c r="C685" s="89" t="s">
        <v>163</v>
      </c>
      <c r="D685" s="95" t="s">
        <v>164</v>
      </c>
      <c r="E685" s="90" t="s">
        <v>155</v>
      </c>
      <c r="F685" s="98"/>
      <c r="G685" s="92" t="s">
        <v>165</v>
      </c>
      <c r="H685" s="97"/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</row>
    <row r="686" spans="1:26" ht="23.25" customHeight="1">
      <c r="A686" s="87">
        <v>45586</v>
      </c>
      <c r="B686" s="88">
        <v>-4800</v>
      </c>
      <c r="C686" s="89" t="s">
        <v>767</v>
      </c>
      <c r="D686" s="95" t="s">
        <v>170</v>
      </c>
      <c r="E686" s="90" t="s">
        <v>155</v>
      </c>
      <c r="F686" s="98" t="s">
        <v>734</v>
      </c>
      <c r="G686" s="92" t="s">
        <v>171</v>
      </c>
      <c r="H686" s="93" t="s">
        <v>172</v>
      </c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</row>
    <row r="687" spans="1:26" ht="23.25" customHeight="1">
      <c r="A687" s="87">
        <v>45586</v>
      </c>
      <c r="B687" s="88">
        <v>-4800</v>
      </c>
      <c r="C687" s="89" t="s">
        <v>768</v>
      </c>
      <c r="D687" s="95" t="s">
        <v>170</v>
      </c>
      <c r="E687" s="90" t="s">
        <v>155</v>
      </c>
      <c r="F687" s="98" t="s">
        <v>734</v>
      </c>
      <c r="G687" s="92" t="s">
        <v>171</v>
      </c>
      <c r="H687" s="93" t="s">
        <v>172</v>
      </c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</row>
    <row r="688" spans="1:26" ht="23.25" customHeight="1">
      <c r="A688" s="87">
        <v>45588</v>
      </c>
      <c r="B688" s="96">
        <v>0.09</v>
      </c>
      <c r="C688" s="89" t="s">
        <v>163</v>
      </c>
      <c r="D688" s="95" t="s">
        <v>164</v>
      </c>
      <c r="E688" s="90" t="s">
        <v>155</v>
      </c>
      <c r="F688" s="98"/>
      <c r="G688" s="92" t="s">
        <v>165</v>
      </c>
      <c r="H688" s="97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</row>
    <row r="689" spans="1:26" ht="23.25" customHeight="1">
      <c r="A689" s="87">
        <v>45588</v>
      </c>
      <c r="B689" s="88">
        <v>-353.9</v>
      </c>
      <c r="C689" s="89" t="s">
        <v>769</v>
      </c>
      <c r="D689" s="95" t="s">
        <v>394</v>
      </c>
      <c r="E689" s="90" t="s">
        <v>155</v>
      </c>
      <c r="F689" s="98" t="s">
        <v>734</v>
      </c>
      <c r="G689" s="92" t="s">
        <v>157</v>
      </c>
      <c r="H689" s="93" t="s">
        <v>187</v>
      </c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</row>
    <row r="690" spans="1:26" ht="23.25" customHeight="1">
      <c r="A690" s="87">
        <v>45588</v>
      </c>
      <c r="B690" s="88">
        <v>-1045</v>
      </c>
      <c r="C690" s="89" t="s">
        <v>770</v>
      </c>
      <c r="D690" s="95" t="s">
        <v>232</v>
      </c>
      <c r="E690" s="90" t="s">
        <v>155</v>
      </c>
      <c r="F690" s="98" t="s">
        <v>734</v>
      </c>
      <c r="G690" s="92" t="s">
        <v>161</v>
      </c>
      <c r="H690" s="93" t="s">
        <v>233</v>
      </c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</row>
    <row r="691" spans="1:26" ht="23.25" customHeight="1">
      <c r="A691" s="87">
        <v>45589</v>
      </c>
      <c r="B691" s="88">
        <v>-2040</v>
      </c>
      <c r="C691" s="89" t="s">
        <v>771</v>
      </c>
      <c r="D691" s="95" t="s">
        <v>189</v>
      </c>
      <c r="E691" s="90" t="s">
        <v>155</v>
      </c>
      <c r="F691" s="98" t="s">
        <v>734</v>
      </c>
      <c r="G691" s="92" t="s">
        <v>157</v>
      </c>
      <c r="H691" s="93" t="s">
        <v>190</v>
      </c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</row>
    <row r="692" spans="1:26" ht="23.25" customHeight="1">
      <c r="A692" s="87">
        <v>45589</v>
      </c>
      <c r="B692" s="96">
        <v>6241.5</v>
      </c>
      <c r="C692" s="89" t="s">
        <v>772</v>
      </c>
      <c r="D692" s="95" t="s">
        <v>773</v>
      </c>
      <c r="E692" s="90" t="s">
        <v>155</v>
      </c>
      <c r="F692" s="98"/>
      <c r="G692" s="92" t="s">
        <v>142</v>
      </c>
      <c r="H692" s="93" t="s">
        <v>141</v>
      </c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</row>
    <row r="693" spans="1:26" ht="23.25" customHeight="1">
      <c r="A693" s="87">
        <v>45590</v>
      </c>
      <c r="B693" s="88">
        <v>-1500</v>
      </c>
      <c r="C693" s="89" t="s">
        <v>199</v>
      </c>
      <c r="D693" s="95" t="s">
        <v>200</v>
      </c>
      <c r="E693" s="90" t="s">
        <v>155</v>
      </c>
      <c r="F693" s="98" t="s">
        <v>734</v>
      </c>
      <c r="G693" s="92" t="s">
        <v>193</v>
      </c>
      <c r="H693" s="93" t="s">
        <v>201</v>
      </c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</row>
    <row r="694" spans="1:26" ht="23.25" customHeight="1">
      <c r="A694" s="87">
        <v>45590</v>
      </c>
      <c r="B694" s="88">
        <v>-1555.09</v>
      </c>
      <c r="C694" s="89" t="s">
        <v>774</v>
      </c>
      <c r="D694" s="95" t="s">
        <v>206</v>
      </c>
      <c r="E694" s="90" t="s">
        <v>155</v>
      </c>
      <c r="F694" s="98" t="s">
        <v>734</v>
      </c>
      <c r="G694" s="92" t="s">
        <v>193</v>
      </c>
      <c r="H694" s="93" t="s">
        <v>194</v>
      </c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</row>
    <row r="695" spans="1:26" ht="23.25" customHeight="1">
      <c r="A695" s="87">
        <v>45590</v>
      </c>
      <c r="B695" s="88">
        <v>-371.86</v>
      </c>
      <c r="C695" s="89" t="s">
        <v>236</v>
      </c>
      <c r="D695" s="95" t="s">
        <v>237</v>
      </c>
      <c r="E695" s="90" t="s">
        <v>155</v>
      </c>
      <c r="F695" s="98" t="s">
        <v>734</v>
      </c>
      <c r="G695" s="92" t="s">
        <v>157</v>
      </c>
      <c r="H695" s="93" t="s">
        <v>190</v>
      </c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</row>
    <row r="696" spans="1:26" ht="23.25" customHeight="1">
      <c r="A696" s="87">
        <v>45590</v>
      </c>
      <c r="B696" s="96">
        <v>0.28000000000000003</v>
      </c>
      <c r="C696" s="89" t="s">
        <v>163</v>
      </c>
      <c r="D696" s="95" t="s">
        <v>164</v>
      </c>
      <c r="E696" s="90" t="s">
        <v>155</v>
      </c>
      <c r="F696" s="98"/>
      <c r="G696" s="92" t="s">
        <v>165</v>
      </c>
      <c r="H696" s="97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</row>
    <row r="697" spans="1:26" ht="23.25" customHeight="1">
      <c r="A697" s="87">
        <v>45593</v>
      </c>
      <c r="B697" s="96">
        <v>0.64</v>
      </c>
      <c r="C697" s="89" t="s">
        <v>163</v>
      </c>
      <c r="D697" s="95" t="s">
        <v>164</v>
      </c>
      <c r="E697" s="90" t="s">
        <v>155</v>
      </c>
      <c r="F697" s="98"/>
      <c r="G697" s="92" t="s">
        <v>165</v>
      </c>
      <c r="H697" s="97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</row>
    <row r="698" spans="1:26" ht="23.25" customHeight="1">
      <c r="A698" s="87">
        <v>45593</v>
      </c>
      <c r="B698" s="88">
        <v>-2263.8200000000002</v>
      </c>
      <c r="C698" s="89" t="s">
        <v>775</v>
      </c>
      <c r="D698" s="95" t="s">
        <v>208</v>
      </c>
      <c r="E698" s="90" t="s">
        <v>155</v>
      </c>
      <c r="F698" s="98" t="s">
        <v>734</v>
      </c>
      <c r="G698" s="92" t="s">
        <v>171</v>
      </c>
      <c r="H698" s="93" t="s">
        <v>268</v>
      </c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</row>
    <row r="699" spans="1:26" ht="23.25" customHeight="1">
      <c r="A699" s="87">
        <v>45593</v>
      </c>
      <c r="B699" s="88">
        <v>-1771.72</v>
      </c>
      <c r="C699" s="89" t="s">
        <v>776</v>
      </c>
      <c r="D699" s="95" t="s">
        <v>208</v>
      </c>
      <c r="E699" s="90" t="s">
        <v>155</v>
      </c>
      <c r="F699" s="98" t="s">
        <v>734</v>
      </c>
      <c r="G699" s="92" t="s">
        <v>136</v>
      </c>
      <c r="H699" s="93" t="s">
        <v>270</v>
      </c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</row>
    <row r="700" spans="1:26" ht="23.25" customHeight="1">
      <c r="A700" s="87">
        <v>45593</v>
      </c>
      <c r="B700" s="88">
        <v>-1331.43</v>
      </c>
      <c r="C700" s="89" t="s">
        <v>777</v>
      </c>
      <c r="D700" s="95" t="s">
        <v>208</v>
      </c>
      <c r="E700" s="90" t="s">
        <v>155</v>
      </c>
      <c r="F700" s="98" t="s">
        <v>734</v>
      </c>
      <c r="G700" s="92" t="s">
        <v>171</v>
      </c>
      <c r="H700" s="93" t="s">
        <v>268</v>
      </c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</row>
    <row r="701" spans="1:26" ht="23.25" customHeight="1">
      <c r="A701" s="87">
        <v>45593</v>
      </c>
      <c r="B701" s="88">
        <v>-1186.8399999999999</v>
      </c>
      <c r="C701" s="89" t="s">
        <v>778</v>
      </c>
      <c r="D701" s="95" t="s">
        <v>208</v>
      </c>
      <c r="E701" s="90" t="s">
        <v>155</v>
      </c>
      <c r="F701" s="98" t="s">
        <v>734</v>
      </c>
      <c r="G701" s="92" t="s">
        <v>136</v>
      </c>
      <c r="H701" s="93" t="s">
        <v>270</v>
      </c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</row>
    <row r="702" spans="1:26" ht="23.25" customHeight="1">
      <c r="A702" s="87">
        <v>45593</v>
      </c>
      <c r="B702" s="96">
        <v>0.64</v>
      </c>
      <c r="C702" s="89" t="s">
        <v>163</v>
      </c>
      <c r="D702" s="95" t="s">
        <v>164</v>
      </c>
      <c r="E702" s="90" t="s">
        <v>155</v>
      </c>
      <c r="F702" s="98"/>
      <c r="G702" s="92" t="s">
        <v>165</v>
      </c>
      <c r="H702" s="97"/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</row>
    <row r="703" spans="1:26" ht="23.25" customHeight="1">
      <c r="A703" s="87">
        <v>45594</v>
      </c>
      <c r="B703" s="88">
        <v>-5.88</v>
      </c>
      <c r="C703" s="89" t="s">
        <v>409</v>
      </c>
      <c r="D703" s="95" t="s">
        <v>164</v>
      </c>
      <c r="E703" s="90" t="s">
        <v>155</v>
      </c>
      <c r="F703" s="98"/>
      <c r="G703" s="92" t="s">
        <v>335</v>
      </c>
      <c r="H703" s="97"/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</row>
    <row r="704" spans="1:26" ht="23.25" customHeight="1">
      <c r="A704" s="87">
        <v>45596</v>
      </c>
      <c r="B704" s="88">
        <v>-899.12</v>
      </c>
      <c r="C704" s="89" t="s">
        <v>763</v>
      </c>
      <c r="D704" s="95" t="s">
        <v>192</v>
      </c>
      <c r="E704" s="90" t="s">
        <v>155</v>
      </c>
      <c r="F704" s="98" t="s">
        <v>734</v>
      </c>
      <c r="G704" s="92" t="s">
        <v>161</v>
      </c>
      <c r="H704" s="93" t="s">
        <v>233</v>
      </c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</row>
    <row r="705" spans="1:26" ht="23.25" customHeight="1">
      <c r="A705" s="87">
        <v>45596</v>
      </c>
      <c r="B705" s="96">
        <v>0.12</v>
      </c>
      <c r="C705" s="89" t="s">
        <v>163</v>
      </c>
      <c r="D705" s="95" t="s">
        <v>164</v>
      </c>
      <c r="E705" s="90" t="s">
        <v>155</v>
      </c>
      <c r="F705" s="98"/>
      <c r="G705" s="92" t="s">
        <v>165</v>
      </c>
      <c r="H705" s="97"/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</row>
    <row r="706" spans="1:26" ht="23.25" customHeight="1">
      <c r="A706" s="87">
        <v>45597</v>
      </c>
      <c r="B706" s="96">
        <v>50000.98</v>
      </c>
      <c r="C706" s="89" t="s">
        <v>243</v>
      </c>
      <c r="D706" s="95" t="s">
        <v>164</v>
      </c>
      <c r="E706" s="90" t="s">
        <v>155</v>
      </c>
      <c r="F706" s="98"/>
      <c r="G706" s="92" t="s">
        <v>244</v>
      </c>
      <c r="H706" s="97"/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</row>
    <row r="707" spans="1:26" ht="23.25" customHeight="1">
      <c r="A707" s="87">
        <v>45597</v>
      </c>
      <c r="B707" s="88">
        <v>-872</v>
      </c>
      <c r="C707" s="89" t="s">
        <v>779</v>
      </c>
      <c r="D707" s="95" t="s">
        <v>312</v>
      </c>
      <c r="E707" s="90" t="s">
        <v>155</v>
      </c>
      <c r="F707" s="98" t="s">
        <v>780</v>
      </c>
      <c r="G707" s="92" t="s">
        <v>157</v>
      </c>
      <c r="H707" s="93" t="s">
        <v>190</v>
      </c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</row>
    <row r="708" spans="1:26" ht="23.25" customHeight="1">
      <c r="A708" s="87">
        <v>45597</v>
      </c>
      <c r="B708" s="88">
        <v>-2688</v>
      </c>
      <c r="C708" s="89" t="s">
        <v>781</v>
      </c>
      <c r="D708" s="95" t="s">
        <v>312</v>
      </c>
      <c r="E708" s="90" t="s">
        <v>155</v>
      </c>
      <c r="F708" s="98" t="s">
        <v>780</v>
      </c>
      <c r="G708" s="92" t="s">
        <v>157</v>
      </c>
      <c r="H708" s="93" t="s">
        <v>227</v>
      </c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</row>
    <row r="709" spans="1:26" ht="23.25" customHeight="1">
      <c r="A709" s="87">
        <v>45597</v>
      </c>
      <c r="B709" s="88">
        <v>-35000</v>
      </c>
      <c r="C709" s="89" t="s">
        <v>782</v>
      </c>
      <c r="D709" s="95" t="s">
        <v>723</v>
      </c>
      <c r="E709" s="90" t="s">
        <v>155</v>
      </c>
      <c r="F709" s="98" t="s">
        <v>780</v>
      </c>
      <c r="G709" s="92" t="s">
        <v>142</v>
      </c>
      <c r="H709" s="93" t="s">
        <v>141</v>
      </c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</row>
    <row r="710" spans="1:26" ht="23.25" customHeight="1">
      <c r="A710" s="87">
        <v>45597</v>
      </c>
      <c r="B710" s="88">
        <v>-8095</v>
      </c>
      <c r="C710" s="89" t="s">
        <v>783</v>
      </c>
      <c r="D710" s="95" t="s">
        <v>723</v>
      </c>
      <c r="E710" s="90" t="s">
        <v>155</v>
      </c>
      <c r="F710" s="98" t="s">
        <v>780</v>
      </c>
      <c r="G710" s="92" t="s">
        <v>142</v>
      </c>
      <c r="H710" s="93" t="s">
        <v>141</v>
      </c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</row>
    <row r="711" spans="1:26" ht="23.25" customHeight="1">
      <c r="A711" s="87">
        <v>45600</v>
      </c>
      <c r="B711" s="96">
        <v>0.81</v>
      </c>
      <c r="C711" s="89" t="s">
        <v>163</v>
      </c>
      <c r="D711" s="95" t="s">
        <v>164</v>
      </c>
      <c r="E711" s="90" t="s">
        <v>155</v>
      </c>
      <c r="F711" s="98"/>
      <c r="G711" s="92" t="s">
        <v>165</v>
      </c>
      <c r="H711" s="97"/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</row>
    <row r="712" spans="1:26" ht="23.25" customHeight="1">
      <c r="A712" s="87">
        <v>45600</v>
      </c>
      <c r="B712" s="88">
        <v>-2437.84</v>
      </c>
      <c r="C712" s="89" t="s">
        <v>784</v>
      </c>
      <c r="D712" s="95" t="s">
        <v>208</v>
      </c>
      <c r="E712" s="90" t="s">
        <v>155</v>
      </c>
      <c r="F712" s="98" t="s">
        <v>780</v>
      </c>
      <c r="G712" s="92" t="s">
        <v>171</v>
      </c>
      <c r="H712" s="93" t="s">
        <v>268</v>
      </c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</row>
    <row r="713" spans="1:26" ht="23.25" customHeight="1">
      <c r="A713" s="87">
        <v>45600</v>
      </c>
      <c r="B713" s="88">
        <v>-1116.57</v>
      </c>
      <c r="C713" s="89" t="s">
        <v>785</v>
      </c>
      <c r="D713" s="95" t="s">
        <v>208</v>
      </c>
      <c r="E713" s="90" t="s">
        <v>155</v>
      </c>
      <c r="F713" s="98" t="s">
        <v>780</v>
      </c>
      <c r="G713" s="92" t="s">
        <v>136</v>
      </c>
      <c r="H713" s="93" t="s">
        <v>272</v>
      </c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</row>
    <row r="714" spans="1:26" ht="23.25" customHeight="1">
      <c r="A714" s="87">
        <v>45600</v>
      </c>
      <c r="B714" s="88">
        <v>-1116.57</v>
      </c>
      <c r="C714" s="89" t="s">
        <v>786</v>
      </c>
      <c r="D714" s="95" t="s">
        <v>208</v>
      </c>
      <c r="E714" s="90" t="s">
        <v>155</v>
      </c>
      <c r="F714" s="98" t="s">
        <v>780</v>
      </c>
      <c r="G714" s="92" t="s">
        <v>136</v>
      </c>
      <c r="H714" s="93" t="s">
        <v>270</v>
      </c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</row>
    <row r="715" spans="1:26" ht="23.25" customHeight="1">
      <c r="A715" s="87">
        <v>45600</v>
      </c>
      <c r="B715" s="88">
        <v>-1020</v>
      </c>
      <c r="C715" s="89" t="s">
        <v>787</v>
      </c>
      <c r="D715" s="95" t="s">
        <v>213</v>
      </c>
      <c r="E715" s="90" t="s">
        <v>155</v>
      </c>
      <c r="F715" s="98" t="s">
        <v>780</v>
      </c>
      <c r="G715" s="92" t="s">
        <v>300</v>
      </c>
      <c r="H715" s="93" t="s">
        <v>180</v>
      </c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</row>
    <row r="716" spans="1:26" ht="23.25" customHeight="1">
      <c r="A716" s="87">
        <v>45601</v>
      </c>
      <c r="B716" s="88">
        <v>-16000</v>
      </c>
      <c r="C716" s="89" t="s">
        <v>159</v>
      </c>
      <c r="D716" s="95" t="s">
        <v>160</v>
      </c>
      <c r="E716" s="90" t="s">
        <v>155</v>
      </c>
      <c r="F716" s="98" t="s">
        <v>780</v>
      </c>
      <c r="G716" s="92" t="s">
        <v>161</v>
      </c>
      <c r="H716" s="93" t="s">
        <v>162</v>
      </c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</row>
    <row r="717" spans="1:26" ht="23.25" customHeight="1">
      <c r="A717" s="87">
        <v>45601</v>
      </c>
      <c r="B717" s="88">
        <v>-4800</v>
      </c>
      <c r="C717" s="89" t="s">
        <v>788</v>
      </c>
      <c r="D717" s="95" t="s">
        <v>170</v>
      </c>
      <c r="E717" s="90" t="s">
        <v>155</v>
      </c>
      <c r="F717" s="98" t="s">
        <v>780</v>
      </c>
      <c r="G717" s="92" t="s">
        <v>171</v>
      </c>
      <c r="H717" s="93" t="s">
        <v>172</v>
      </c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</row>
    <row r="718" spans="1:26" ht="23.25" customHeight="1">
      <c r="A718" s="87">
        <v>45601</v>
      </c>
      <c r="B718" s="88">
        <v>-6159.71</v>
      </c>
      <c r="C718" s="89" t="s">
        <v>789</v>
      </c>
      <c r="D718" s="95" t="s">
        <v>216</v>
      </c>
      <c r="E718" s="90" t="s">
        <v>155</v>
      </c>
      <c r="F718" s="98" t="s">
        <v>780</v>
      </c>
      <c r="G718" s="92" t="s">
        <v>354</v>
      </c>
      <c r="H718" s="93" t="s">
        <v>355</v>
      </c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</row>
    <row r="719" spans="1:26" ht="23.25" customHeight="1">
      <c r="A719" s="87">
        <v>45601</v>
      </c>
      <c r="B719" s="88">
        <v>-62.5</v>
      </c>
      <c r="C719" s="89" t="s">
        <v>790</v>
      </c>
      <c r="D719" s="95" t="s">
        <v>216</v>
      </c>
      <c r="E719" s="90" t="s">
        <v>155</v>
      </c>
      <c r="F719" s="98" t="s">
        <v>780</v>
      </c>
      <c r="G719" s="92" t="s">
        <v>354</v>
      </c>
      <c r="H719" s="93" t="s">
        <v>355</v>
      </c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</row>
    <row r="720" spans="1:26" ht="23.25" customHeight="1">
      <c r="A720" s="87">
        <v>45601</v>
      </c>
      <c r="B720" s="96">
        <v>3.53</v>
      </c>
      <c r="C720" s="89" t="s">
        <v>163</v>
      </c>
      <c r="D720" s="95" t="s">
        <v>164</v>
      </c>
      <c r="E720" s="90" t="s">
        <v>155</v>
      </c>
      <c r="F720" s="98"/>
      <c r="G720" s="92" t="s">
        <v>165</v>
      </c>
      <c r="H720" s="97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</row>
    <row r="721" spans="1:26" ht="23.25" customHeight="1">
      <c r="A721" s="87">
        <v>45601</v>
      </c>
      <c r="B721" s="88">
        <v>-4273</v>
      </c>
      <c r="C721" s="89" t="s">
        <v>791</v>
      </c>
      <c r="D721" s="95" t="s">
        <v>276</v>
      </c>
      <c r="E721" s="90" t="s">
        <v>155</v>
      </c>
      <c r="F721" s="98" t="s">
        <v>780</v>
      </c>
      <c r="G721" s="92" t="s">
        <v>161</v>
      </c>
      <c r="H721" s="93" t="s">
        <v>233</v>
      </c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</row>
    <row r="722" spans="1:26" ht="23.25" customHeight="1">
      <c r="A722" s="87">
        <v>45602</v>
      </c>
      <c r="B722" s="88">
        <v>-140</v>
      </c>
      <c r="C722" s="89" t="s">
        <v>153</v>
      </c>
      <c r="D722" s="95" t="s">
        <v>154</v>
      </c>
      <c r="E722" s="90" t="s">
        <v>155</v>
      </c>
      <c r="F722" s="98" t="s">
        <v>780</v>
      </c>
      <c r="G722" s="92" t="s">
        <v>157</v>
      </c>
      <c r="H722" s="93" t="s">
        <v>158</v>
      </c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</row>
    <row r="723" spans="1:26" ht="23.25" customHeight="1">
      <c r="A723" s="87">
        <v>45602</v>
      </c>
      <c r="B723" s="96">
        <v>0.01</v>
      </c>
      <c r="C723" s="89" t="s">
        <v>163</v>
      </c>
      <c r="D723" s="95" t="s">
        <v>164</v>
      </c>
      <c r="E723" s="90" t="s">
        <v>155</v>
      </c>
      <c r="F723" s="98"/>
      <c r="G723" s="92" t="s">
        <v>165</v>
      </c>
      <c r="H723" s="97"/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</row>
    <row r="724" spans="1:26" ht="23.25" customHeight="1">
      <c r="A724" s="87">
        <v>45607</v>
      </c>
      <c r="B724" s="88">
        <v>-1300</v>
      </c>
      <c r="C724" s="89" t="s">
        <v>166</v>
      </c>
      <c r="D724" s="95" t="s">
        <v>167</v>
      </c>
      <c r="E724" s="90" t="s">
        <v>155</v>
      </c>
      <c r="F724" s="98" t="s">
        <v>780</v>
      </c>
      <c r="G724" s="92" t="s">
        <v>157</v>
      </c>
      <c r="H724" s="93" t="s">
        <v>168</v>
      </c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</row>
    <row r="725" spans="1:26" ht="23.25" customHeight="1">
      <c r="A725" s="87">
        <v>45607</v>
      </c>
      <c r="B725" s="88">
        <v>-2127.17</v>
      </c>
      <c r="C725" s="89" t="s">
        <v>792</v>
      </c>
      <c r="D725" s="95" t="s">
        <v>189</v>
      </c>
      <c r="E725" s="90" t="s">
        <v>155</v>
      </c>
      <c r="F725" s="98" t="s">
        <v>780</v>
      </c>
      <c r="G725" s="92" t="s">
        <v>157</v>
      </c>
      <c r="H725" s="93" t="s">
        <v>190</v>
      </c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</row>
    <row r="726" spans="1:26" ht="23.25" customHeight="1">
      <c r="A726" s="87">
        <v>45607</v>
      </c>
      <c r="B726" s="88">
        <v>-2163.33</v>
      </c>
      <c r="C726" s="89" t="s">
        <v>793</v>
      </c>
      <c r="D726" s="95" t="s">
        <v>208</v>
      </c>
      <c r="E726" s="90" t="s">
        <v>155</v>
      </c>
      <c r="F726" s="98" t="s">
        <v>780</v>
      </c>
      <c r="G726" s="92" t="s">
        <v>300</v>
      </c>
      <c r="H726" s="93" t="s">
        <v>235</v>
      </c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</row>
    <row r="727" spans="1:26" ht="23.25" customHeight="1">
      <c r="A727" s="87">
        <v>45607</v>
      </c>
      <c r="B727" s="88">
        <v>-2068.0700000000002</v>
      </c>
      <c r="C727" s="89" t="s">
        <v>794</v>
      </c>
      <c r="D727" s="95" t="s">
        <v>208</v>
      </c>
      <c r="E727" s="90" t="s">
        <v>155</v>
      </c>
      <c r="F727" s="98" t="s">
        <v>780</v>
      </c>
      <c r="G727" s="92" t="s">
        <v>136</v>
      </c>
      <c r="H727" s="93" t="s">
        <v>272</v>
      </c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</row>
    <row r="728" spans="1:26" ht="23.25" customHeight="1">
      <c r="A728" s="87">
        <v>45607</v>
      </c>
      <c r="B728" s="88">
        <v>-2065.6999999999998</v>
      </c>
      <c r="C728" s="89" t="s">
        <v>795</v>
      </c>
      <c r="D728" s="95" t="s">
        <v>208</v>
      </c>
      <c r="E728" s="90" t="s">
        <v>155</v>
      </c>
      <c r="F728" s="98" t="s">
        <v>780</v>
      </c>
      <c r="G728" s="92" t="s">
        <v>136</v>
      </c>
      <c r="H728" s="93" t="s">
        <v>270</v>
      </c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</row>
    <row r="729" spans="1:26" ht="23.25" customHeight="1">
      <c r="A729" s="87">
        <v>45607</v>
      </c>
      <c r="B729" s="88">
        <v>-1135.4000000000001</v>
      </c>
      <c r="C729" s="89" t="s">
        <v>796</v>
      </c>
      <c r="D729" s="95" t="s">
        <v>208</v>
      </c>
      <c r="E729" s="90" t="s">
        <v>155</v>
      </c>
      <c r="F729" s="98" t="s">
        <v>780</v>
      </c>
      <c r="G729" s="92" t="s">
        <v>300</v>
      </c>
      <c r="H729" s="93" t="s">
        <v>235</v>
      </c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</row>
    <row r="730" spans="1:26" ht="23.25" customHeight="1">
      <c r="A730" s="87">
        <v>45607</v>
      </c>
      <c r="B730" s="88">
        <v>-974.63</v>
      </c>
      <c r="C730" s="89" t="s">
        <v>797</v>
      </c>
      <c r="D730" s="95" t="s">
        <v>208</v>
      </c>
      <c r="E730" s="90" t="s">
        <v>155</v>
      </c>
      <c r="F730" s="98" t="s">
        <v>780</v>
      </c>
      <c r="G730" s="92" t="s">
        <v>136</v>
      </c>
      <c r="H730" s="93" t="s">
        <v>272</v>
      </c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</row>
    <row r="731" spans="1:26" ht="23.25" customHeight="1">
      <c r="A731" s="87">
        <v>45607</v>
      </c>
      <c r="B731" s="88">
        <v>-463.39</v>
      </c>
      <c r="C731" s="89" t="s">
        <v>796</v>
      </c>
      <c r="D731" s="95" t="s">
        <v>208</v>
      </c>
      <c r="E731" s="90" t="s">
        <v>155</v>
      </c>
      <c r="F731" s="98" t="s">
        <v>780</v>
      </c>
      <c r="G731" s="92" t="s">
        <v>300</v>
      </c>
      <c r="H731" s="93" t="s">
        <v>235</v>
      </c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</row>
    <row r="732" spans="1:26" ht="23.25" customHeight="1">
      <c r="A732" s="87">
        <v>45607</v>
      </c>
      <c r="B732" s="96">
        <v>20000.98</v>
      </c>
      <c r="C732" s="89" t="s">
        <v>243</v>
      </c>
      <c r="D732" s="95" t="s">
        <v>164</v>
      </c>
      <c r="E732" s="90" t="s">
        <v>155</v>
      </c>
      <c r="F732" s="98"/>
      <c r="G732" s="92" t="s">
        <v>244</v>
      </c>
      <c r="H732" s="97"/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</row>
    <row r="733" spans="1:26" ht="23.25" customHeight="1">
      <c r="A733" s="87">
        <v>45608</v>
      </c>
      <c r="B733" s="96">
        <v>10000</v>
      </c>
      <c r="C733" s="89" t="s">
        <v>433</v>
      </c>
      <c r="D733" s="95" t="s">
        <v>798</v>
      </c>
      <c r="E733" s="90" t="s">
        <v>155</v>
      </c>
      <c r="F733" s="98"/>
      <c r="G733" s="92" t="s">
        <v>452</v>
      </c>
      <c r="H733" s="97"/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</row>
    <row r="734" spans="1:26" ht="23.25" customHeight="1">
      <c r="A734" s="87">
        <v>45610</v>
      </c>
      <c r="B734" s="88">
        <v>-3170</v>
      </c>
      <c r="C734" s="89" t="s">
        <v>173</v>
      </c>
      <c r="D734" s="95" t="s">
        <v>174</v>
      </c>
      <c r="E734" s="90" t="s">
        <v>155</v>
      </c>
      <c r="F734" s="98" t="s">
        <v>780</v>
      </c>
      <c r="G734" s="92" t="s">
        <v>175</v>
      </c>
      <c r="H734" s="93" t="s">
        <v>176</v>
      </c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</row>
    <row r="735" spans="1:26" ht="23.25" customHeight="1">
      <c r="A735" s="87">
        <v>45610</v>
      </c>
      <c r="B735" s="96">
        <v>0.2</v>
      </c>
      <c r="C735" s="89" t="s">
        <v>163</v>
      </c>
      <c r="D735" s="95" t="s">
        <v>164</v>
      </c>
      <c r="E735" s="90" t="s">
        <v>155</v>
      </c>
      <c r="F735" s="98"/>
      <c r="G735" s="92" t="s">
        <v>165</v>
      </c>
      <c r="H735" s="97"/>
      <c r="I735" s="94"/>
      <c r="J735" s="94"/>
      <c r="K735" s="94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</row>
    <row r="736" spans="1:26" ht="23.25" customHeight="1">
      <c r="A736" s="87">
        <v>45610</v>
      </c>
      <c r="B736" s="88">
        <v>-351.91</v>
      </c>
      <c r="C736" s="89" t="s">
        <v>769</v>
      </c>
      <c r="D736" s="95" t="s">
        <v>394</v>
      </c>
      <c r="E736" s="90" t="s">
        <v>155</v>
      </c>
      <c r="F736" s="98" t="s">
        <v>780</v>
      </c>
      <c r="G736" s="92" t="s">
        <v>157</v>
      </c>
      <c r="H736" s="93" t="s">
        <v>187</v>
      </c>
      <c r="I736" s="94"/>
      <c r="J736" s="94"/>
      <c r="K736" s="94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</row>
    <row r="737" spans="1:26" ht="23.25" customHeight="1">
      <c r="A737" s="87">
        <v>45614</v>
      </c>
      <c r="B737" s="88">
        <v>-4800</v>
      </c>
      <c r="C737" s="89" t="s">
        <v>799</v>
      </c>
      <c r="D737" s="95" t="s">
        <v>170</v>
      </c>
      <c r="E737" s="90" t="s">
        <v>155</v>
      </c>
      <c r="F737" s="98" t="s">
        <v>780</v>
      </c>
      <c r="G737" s="92" t="s">
        <v>171</v>
      </c>
      <c r="H737" s="93" t="s">
        <v>172</v>
      </c>
      <c r="I737" s="94"/>
      <c r="J737" s="94"/>
      <c r="K737" s="94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</row>
    <row r="738" spans="1:26" ht="23.25" customHeight="1">
      <c r="A738" s="87">
        <v>45614</v>
      </c>
      <c r="B738" s="88">
        <v>-2040</v>
      </c>
      <c r="C738" s="89" t="s">
        <v>800</v>
      </c>
      <c r="D738" s="95" t="s">
        <v>213</v>
      </c>
      <c r="E738" s="90" t="s">
        <v>155</v>
      </c>
      <c r="F738" s="98" t="s">
        <v>780</v>
      </c>
      <c r="G738" s="92" t="s">
        <v>300</v>
      </c>
      <c r="H738" s="93" t="s">
        <v>180</v>
      </c>
      <c r="I738" s="94"/>
      <c r="J738" s="94"/>
      <c r="K738" s="94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</row>
    <row r="739" spans="1:26" ht="23.25" customHeight="1">
      <c r="A739" s="87">
        <v>45614</v>
      </c>
      <c r="B739" s="88">
        <v>-1020</v>
      </c>
      <c r="C739" s="89" t="s">
        <v>801</v>
      </c>
      <c r="D739" s="95" t="s">
        <v>217</v>
      </c>
      <c r="E739" s="90" t="s">
        <v>155</v>
      </c>
      <c r="F739" s="98" t="s">
        <v>780</v>
      </c>
      <c r="G739" s="92" t="s">
        <v>300</v>
      </c>
      <c r="H739" s="93" t="s">
        <v>180</v>
      </c>
      <c r="I739" s="94"/>
      <c r="J739" s="94"/>
      <c r="K739" s="94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</row>
    <row r="740" spans="1:26" ht="23.25" customHeight="1">
      <c r="A740" s="87">
        <v>45614</v>
      </c>
      <c r="B740" s="88">
        <v>-855</v>
      </c>
      <c r="C740" s="89" t="s">
        <v>802</v>
      </c>
      <c r="D740" s="95" t="s">
        <v>232</v>
      </c>
      <c r="E740" s="90" t="s">
        <v>155</v>
      </c>
      <c r="F740" s="98" t="s">
        <v>780</v>
      </c>
      <c r="G740" s="92" t="s">
        <v>161</v>
      </c>
      <c r="H740" s="93" t="s">
        <v>233</v>
      </c>
      <c r="I740" s="94"/>
      <c r="J740" s="94"/>
      <c r="K740" s="94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</row>
    <row r="741" spans="1:26" ht="23.25" customHeight="1">
      <c r="A741" s="87">
        <v>45614</v>
      </c>
      <c r="B741" s="88">
        <v>-340</v>
      </c>
      <c r="C741" s="89" t="s">
        <v>803</v>
      </c>
      <c r="D741" s="95" t="s">
        <v>213</v>
      </c>
      <c r="E741" s="90" t="s">
        <v>155</v>
      </c>
      <c r="F741" s="98" t="s">
        <v>780</v>
      </c>
      <c r="G741" s="92" t="s">
        <v>179</v>
      </c>
      <c r="H741" s="93" t="s">
        <v>180</v>
      </c>
      <c r="I741" s="94"/>
      <c r="J741" s="94"/>
      <c r="K741" s="94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</row>
    <row r="742" spans="1:26" ht="23.25" customHeight="1">
      <c r="A742" s="87">
        <v>45614</v>
      </c>
      <c r="B742" s="88">
        <v>-1020</v>
      </c>
      <c r="C742" s="89" t="s">
        <v>804</v>
      </c>
      <c r="D742" s="95" t="s">
        <v>213</v>
      </c>
      <c r="E742" s="90" t="s">
        <v>155</v>
      </c>
      <c r="F742" s="98" t="s">
        <v>780</v>
      </c>
      <c r="G742" s="92" t="s">
        <v>179</v>
      </c>
      <c r="H742" s="93" t="s">
        <v>180</v>
      </c>
      <c r="I742" s="94"/>
      <c r="J742" s="94"/>
      <c r="K742" s="94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</row>
    <row r="743" spans="1:26" ht="23.25" customHeight="1">
      <c r="A743" s="87">
        <v>45614</v>
      </c>
      <c r="B743" s="96">
        <v>0.15</v>
      </c>
      <c r="C743" s="89" t="s">
        <v>163</v>
      </c>
      <c r="D743" s="95" t="s">
        <v>164</v>
      </c>
      <c r="E743" s="90" t="s">
        <v>155</v>
      </c>
      <c r="F743" s="98"/>
      <c r="G743" s="92" t="s">
        <v>165</v>
      </c>
      <c r="H743" s="97"/>
      <c r="I743" s="94"/>
      <c r="J743" s="94"/>
      <c r="K743" s="94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</row>
    <row r="744" spans="1:26" ht="23.25" customHeight="1">
      <c r="A744" s="87">
        <v>45615</v>
      </c>
      <c r="B744" s="88">
        <v>-77.05</v>
      </c>
      <c r="C744" s="89" t="s">
        <v>805</v>
      </c>
      <c r="D744" s="95" t="s">
        <v>192</v>
      </c>
      <c r="E744" s="90" t="s">
        <v>155</v>
      </c>
      <c r="F744" s="98" t="s">
        <v>780</v>
      </c>
      <c r="G744" s="92" t="s">
        <v>193</v>
      </c>
      <c r="H744" s="93" t="s">
        <v>194</v>
      </c>
      <c r="I744" s="94"/>
      <c r="J744" s="94"/>
      <c r="K744" s="94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</row>
    <row r="745" spans="1:26" ht="23.25" customHeight="1">
      <c r="A745" s="87">
        <v>45615</v>
      </c>
      <c r="B745" s="88">
        <v>-24.86</v>
      </c>
      <c r="C745" s="89" t="s">
        <v>806</v>
      </c>
      <c r="D745" s="95" t="s">
        <v>192</v>
      </c>
      <c r="E745" s="90" t="s">
        <v>155</v>
      </c>
      <c r="F745" s="98" t="s">
        <v>780</v>
      </c>
      <c r="G745" s="92" t="s">
        <v>193</v>
      </c>
      <c r="H745" s="93" t="s">
        <v>194</v>
      </c>
      <c r="I745" s="94"/>
      <c r="J745" s="94"/>
      <c r="K745" s="94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</row>
    <row r="746" spans="1:26" ht="23.25" customHeight="1">
      <c r="A746" s="87">
        <v>45615</v>
      </c>
      <c r="B746" s="88">
        <v>-2252.96</v>
      </c>
      <c r="C746" s="89" t="s">
        <v>807</v>
      </c>
      <c r="D746" s="95" t="s">
        <v>192</v>
      </c>
      <c r="E746" s="90" t="s">
        <v>155</v>
      </c>
      <c r="F746" s="98" t="s">
        <v>780</v>
      </c>
      <c r="G746" s="92" t="s">
        <v>161</v>
      </c>
      <c r="H746" s="93" t="s">
        <v>233</v>
      </c>
      <c r="I746" s="94"/>
      <c r="J746" s="94"/>
      <c r="K746" s="94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</row>
    <row r="747" spans="1:26" ht="23.25" customHeight="1">
      <c r="A747" s="87">
        <v>45615</v>
      </c>
      <c r="B747" s="88">
        <v>-416</v>
      </c>
      <c r="C747" s="89" t="s">
        <v>808</v>
      </c>
      <c r="D747" s="95" t="s">
        <v>279</v>
      </c>
      <c r="E747" s="90" t="s">
        <v>155</v>
      </c>
      <c r="F747" s="98" t="s">
        <v>780</v>
      </c>
      <c r="G747" s="92" t="s">
        <v>161</v>
      </c>
      <c r="H747" s="93" t="s">
        <v>233</v>
      </c>
      <c r="I747" s="94"/>
      <c r="J747" s="94"/>
      <c r="K747" s="94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</row>
    <row r="748" spans="1:26" ht="23.25" customHeight="1">
      <c r="A748" s="87">
        <v>45615</v>
      </c>
      <c r="B748" s="96">
        <v>0.03</v>
      </c>
      <c r="C748" s="89" t="s">
        <v>163</v>
      </c>
      <c r="D748" s="95" t="s">
        <v>164</v>
      </c>
      <c r="E748" s="90" t="s">
        <v>155</v>
      </c>
      <c r="F748" s="98"/>
      <c r="G748" s="92" t="s">
        <v>165</v>
      </c>
      <c r="H748" s="97"/>
      <c r="I748" s="94"/>
      <c r="J748" s="94"/>
      <c r="K748" s="94"/>
      <c r="L748" s="94"/>
      <c r="M748" s="94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</row>
    <row r="749" spans="1:26" ht="23.25" customHeight="1">
      <c r="A749" s="87">
        <v>45615</v>
      </c>
      <c r="B749" s="88">
        <v>-1000</v>
      </c>
      <c r="C749" s="89" t="s">
        <v>809</v>
      </c>
      <c r="D749" s="95" t="s">
        <v>810</v>
      </c>
      <c r="E749" s="90" t="s">
        <v>155</v>
      </c>
      <c r="F749" s="98" t="s">
        <v>780</v>
      </c>
      <c r="G749" s="92" t="s">
        <v>136</v>
      </c>
      <c r="H749" s="93" t="s">
        <v>250</v>
      </c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</row>
    <row r="750" spans="1:26" ht="23.25" customHeight="1">
      <c r="A750" s="87">
        <v>45615</v>
      </c>
      <c r="B750" s="96">
        <v>0.03</v>
      </c>
      <c r="C750" s="89" t="s">
        <v>163</v>
      </c>
      <c r="D750" s="95" t="s">
        <v>164</v>
      </c>
      <c r="E750" s="90" t="s">
        <v>155</v>
      </c>
      <c r="F750" s="98"/>
      <c r="G750" s="92" t="s">
        <v>165</v>
      </c>
      <c r="H750" s="97"/>
      <c r="I750" s="94"/>
      <c r="J750" s="94"/>
      <c r="K750" s="94"/>
      <c r="L750" s="94"/>
      <c r="M750" s="94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</row>
    <row r="751" spans="1:26" ht="23.25" customHeight="1">
      <c r="A751" s="87">
        <v>45617</v>
      </c>
      <c r="B751" s="88">
        <v>-858.74</v>
      </c>
      <c r="C751" s="89" t="s">
        <v>811</v>
      </c>
      <c r="D751" s="95" t="s">
        <v>208</v>
      </c>
      <c r="E751" s="90" t="s">
        <v>155</v>
      </c>
      <c r="F751" s="98" t="s">
        <v>780</v>
      </c>
      <c r="G751" s="92" t="s">
        <v>136</v>
      </c>
      <c r="H751" s="93" t="s">
        <v>272</v>
      </c>
      <c r="I751" s="94"/>
      <c r="J751" s="94"/>
      <c r="K751" s="94"/>
      <c r="L751" s="94"/>
      <c r="M751" s="94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</row>
    <row r="752" spans="1:26" ht="23.25" customHeight="1">
      <c r="A752" s="87">
        <v>45617</v>
      </c>
      <c r="B752" s="96">
        <v>0.02</v>
      </c>
      <c r="C752" s="89" t="s">
        <v>163</v>
      </c>
      <c r="D752" s="95" t="s">
        <v>164</v>
      </c>
      <c r="E752" s="90" t="s">
        <v>155</v>
      </c>
      <c r="F752" s="98"/>
      <c r="G752" s="92" t="s">
        <v>165</v>
      </c>
      <c r="H752" s="97"/>
      <c r="I752" s="94"/>
      <c r="J752" s="94"/>
      <c r="K752" s="94"/>
      <c r="L752" s="94"/>
      <c r="M752" s="94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</row>
    <row r="753" spans="1:26" ht="23.25" customHeight="1">
      <c r="A753" s="87">
        <v>45617</v>
      </c>
      <c r="B753" s="88">
        <v>-140.49</v>
      </c>
      <c r="C753" s="89" t="s">
        <v>812</v>
      </c>
      <c r="D753" s="95" t="s">
        <v>164</v>
      </c>
      <c r="E753" s="90" t="s">
        <v>155</v>
      </c>
      <c r="F753" s="98"/>
      <c r="G753" s="92" t="s">
        <v>182</v>
      </c>
      <c r="H753" s="97"/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</row>
    <row r="754" spans="1:26" ht="23.25" customHeight="1">
      <c r="A754" s="87">
        <v>45617</v>
      </c>
      <c r="B754" s="88">
        <v>-140.49</v>
      </c>
      <c r="C754" s="89" t="s">
        <v>813</v>
      </c>
      <c r="D754" s="95" t="s">
        <v>164</v>
      </c>
      <c r="E754" s="90" t="s">
        <v>155</v>
      </c>
      <c r="F754" s="98"/>
      <c r="G754" s="92" t="s">
        <v>182</v>
      </c>
      <c r="H754" s="97"/>
      <c r="I754" s="94"/>
      <c r="J754" s="94"/>
      <c r="K754" s="94"/>
      <c r="L754" s="94"/>
      <c r="M754" s="94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</row>
    <row r="755" spans="1:26" ht="23.25" customHeight="1">
      <c r="A755" s="87">
        <v>45617</v>
      </c>
      <c r="B755" s="88">
        <v>-140.49</v>
      </c>
      <c r="C755" s="89" t="s">
        <v>813</v>
      </c>
      <c r="D755" s="95" t="s">
        <v>164</v>
      </c>
      <c r="E755" s="90" t="s">
        <v>155</v>
      </c>
      <c r="F755" s="98"/>
      <c r="G755" s="92" t="s">
        <v>182</v>
      </c>
      <c r="H755" s="97"/>
      <c r="I755" s="94"/>
      <c r="J755" s="94"/>
      <c r="K755" s="94"/>
      <c r="L755" s="94"/>
      <c r="M755" s="94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</row>
    <row r="756" spans="1:26" ht="23.25" customHeight="1">
      <c r="A756" s="87">
        <v>45618</v>
      </c>
      <c r="B756" s="96">
        <v>20000</v>
      </c>
      <c r="C756" s="89" t="s">
        <v>433</v>
      </c>
      <c r="D756" s="95" t="s">
        <v>814</v>
      </c>
      <c r="E756" s="90" t="s">
        <v>155</v>
      </c>
      <c r="F756" s="98"/>
      <c r="G756" s="92" t="s">
        <v>346</v>
      </c>
      <c r="H756" s="97"/>
      <c r="I756" s="94"/>
      <c r="J756" s="94"/>
      <c r="K756" s="94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</row>
    <row r="757" spans="1:26" ht="23.25" customHeight="1">
      <c r="A757" s="87">
        <v>45618</v>
      </c>
      <c r="B757" s="96">
        <v>5500</v>
      </c>
      <c r="C757" s="89" t="s">
        <v>815</v>
      </c>
      <c r="D757" s="95" t="s">
        <v>816</v>
      </c>
      <c r="E757" s="90" t="s">
        <v>155</v>
      </c>
      <c r="F757" s="98"/>
      <c r="G757" s="92" t="s">
        <v>136</v>
      </c>
      <c r="H757" s="97" t="s">
        <v>141</v>
      </c>
      <c r="I757" s="94"/>
      <c r="J757" s="94"/>
      <c r="K757" s="94"/>
      <c r="L757" s="94"/>
      <c r="M757" s="94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</row>
    <row r="758" spans="1:26" ht="23.25" customHeight="1">
      <c r="A758" s="87">
        <v>45618</v>
      </c>
      <c r="B758" s="88">
        <v>-5500</v>
      </c>
      <c r="C758" s="89" t="s">
        <v>817</v>
      </c>
      <c r="D758" s="95" t="s">
        <v>816</v>
      </c>
      <c r="E758" s="90" t="s">
        <v>155</v>
      </c>
      <c r="F758" s="98" t="s">
        <v>780</v>
      </c>
      <c r="G758" s="92" t="s">
        <v>136</v>
      </c>
      <c r="H758" s="97" t="s">
        <v>141</v>
      </c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</row>
    <row r="759" spans="1:26" ht="23.25" customHeight="1">
      <c r="A759" s="87">
        <v>45618</v>
      </c>
      <c r="B759" s="88">
        <v>-1917.95</v>
      </c>
      <c r="C759" s="89" t="s">
        <v>818</v>
      </c>
      <c r="D759" s="95" t="s">
        <v>819</v>
      </c>
      <c r="E759" s="90" t="s">
        <v>155</v>
      </c>
      <c r="F759" s="98" t="s">
        <v>780</v>
      </c>
      <c r="G759" s="92" t="s">
        <v>240</v>
      </c>
      <c r="H759" s="93" t="s">
        <v>583</v>
      </c>
      <c r="I759" s="94"/>
      <c r="J759" s="94"/>
      <c r="K759" s="94"/>
      <c r="L759" s="94"/>
      <c r="M759" s="94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</row>
    <row r="760" spans="1:26" ht="23.25" customHeight="1">
      <c r="A760" s="87">
        <v>45621</v>
      </c>
      <c r="B760" s="88">
        <v>-1555.09</v>
      </c>
      <c r="C760" s="89" t="s">
        <v>820</v>
      </c>
      <c r="D760" s="95" t="s">
        <v>206</v>
      </c>
      <c r="E760" s="90" t="s">
        <v>155</v>
      </c>
      <c r="F760" s="98" t="s">
        <v>780</v>
      </c>
      <c r="G760" s="92" t="s">
        <v>193</v>
      </c>
      <c r="H760" s="93" t="s">
        <v>194</v>
      </c>
      <c r="I760" s="94"/>
      <c r="J760" s="94"/>
      <c r="K760" s="94"/>
      <c r="L760" s="94"/>
      <c r="M760" s="94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</row>
    <row r="761" spans="1:26" ht="23.25" customHeight="1">
      <c r="A761" s="87">
        <v>45621</v>
      </c>
      <c r="B761" s="88">
        <v>-1500</v>
      </c>
      <c r="C761" s="89" t="s">
        <v>199</v>
      </c>
      <c r="D761" s="95" t="s">
        <v>200</v>
      </c>
      <c r="E761" s="90" t="s">
        <v>155</v>
      </c>
      <c r="F761" s="98" t="s">
        <v>780</v>
      </c>
      <c r="G761" s="92" t="s">
        <v>193</v>
      </c>
      <c r="H761" s="93" t="s">
        <v>201</v>
      </c>
      <c r="I761" s="94"/>
      <c r="J761" s="94"/>
      <c r="K761" s="94"/>
      <c r="L761" s="94"/>
      <c r="M761" s="94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</row>
    <row r="762" spans="1:26" ht="23.25" customHeight="1">
      <c r="A762" s="87">
        <v>45621</v>
      </c>
      <c r="B762" s="88">
        <v>-371.86</v>
      </c>
      <c r="C762" s="89" t="s">
        <v>236</v>
      </c>
      <c r="D762" s="95" t="s">
        <v>237</v>
      </c>
      <c r="E762" s="90" t="s">
        <v>155</v>
      </c>
      <c r="F762" s="98" t="s">
        <v>780</v>
      </c>
      <c r="G762" s="92" t="s">
        <v>157</v>
      </c>
      <c r="H762" s="93" t="s">
        <v>190</v>
      </c>
      <c r="I762" s="94"/>
      <c r="J762" s="94"/>
      <c r="K762" s="94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</row>
    <row r="763" spans="1:26" ht="23.25" customHeight="1">
      <c r="A763" s="87">
        <v>45621</v>
      </c>
      <c r="B763" s="88">
        <v>-2040</v>
      </c>
      <c r="C763" s="89" t="s">
        <v>821</v>
      </c>
      <c r="D763" s="95" t="s">
        <v>420</v>
      </c>
      <c r="E763" s="90" t="s">
        <v>155</v>
      </c>
      <c r="F763" s="98" t="s">
        <v>780</v>
      </c>
      <c r="G763" s="92" t="s">
        <v>171</v>
      </c>
      <c r="H763" s="93" t="s">
        <v>222</v>
      </c>
      <c r="I763" s="94"/>
      <c r="J763" s="94"/>
      <c r="K763" s="94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</row>
    <row r="764" spans="1:26" ht="23.25" customHeight="1">
      <c r="A764" s="87">
        <v>45621</v>
      </c>
      <c r="B764" s="88">
        <v>-3060</v>
      </c>
      <c r="C764" s="89" t="s">
        <v>822</v>
      </c>
      <c r="D764" s="95" t="s">
        <v>213</v>
      </c>
      <c r="E764" s="90" t="s">
        <v>155</v>
      </c>
      <c r="F764" s="98" t="s">
        <v>780</v>
      </c>
      <c r="G764" s="92" t="s">
        <v>136</v>
      </c>
      <c r="H764" s="93" t="s">
        <v>289</v>
      </c>
      <c r="I764" s="94"/>
      <c r="J764" s="94"/>
      <c r="K764" s="94"/>
      <c r="L764" s="94"/>
      <c r="M764" s="94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</row>
    <row r="765" spans="1:26" ht="23.25" customHeight="1">
      <c r="A765" s="87">
        <v>45621</v>
      </c>
      <c r="B765" s="88">
        <v>-2380</v>
      </c>
      <c r="C765" s="89" t="s">
        <v>823</v>
      </c>
      <c r="D765" s="95" t="s">
        <v>218</v>
      </c>
      <c r="E765" s="90" t="s">
        <v>155</v>
      </c>
      <c r="F765" s="98" t="s">
        <v>780</v>
      </c>
      <c r="G765" s="92" t="s">
        <v>136</v>
      </c>
      <c r="H765" s="93" t="s">
        <v>289</v>
      </c>
      <c r="I765" s="94"/>
      <c r="J765" s="94"/>
      <c r="K765" s="94"/>
      <c r="L765" s="94"/>
      <c r="M765" s="94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</row>
    <row r="766" spans="1:26" ht="23.25" customHeight="1">
      <c r="A766" s="87">
        <v>45621</v>
      </c>
      <c r="B766" s="88">
        <v>-2040</v>
      </c>
      <c r="C766" s="89" t="s">
        <v>824</v>
      </c>
      <c r="D766" s="95" t="s">
        <v>290</v>
      </c>
      <c r="E766" s="90" t="s">
        <v>155</v>
      </c>
      <c r="F766" s="98" t="s">
        <v>780</v>
      </c>
      <c r="G766" s="92" t="s">
        <v>136</v>
      </c>
      <c r="H766" s="93" t="s">
        <v>291</v>
      </c>
      <c r="I766" s="94"/>
      <c r="J766" s="94"/>
      <c r="K766" s="94"/>
      <c r="L766" s="94"/>
      <c r="M766" s="94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</row>
    <row r="767" spans="1:26" ht="23.25" customHeight="1">
      <c r="A767" s="87">
        <v>45621</v>
      </c>
      <c r="B767" s="88">
        <v>-2380</v>
      </c>
      <c r="C767" s="89" t="s">
        <v>825</v>
      </c>
      <c r="D767" s="95" t="s">
        <v>312</v>
      </c>
      <c r="E767" s="90" t="s">
        <v>155</v>
      </c>
      <c r="F767" s="98" t="s">
        <v>780</v>
      </c>
      <c r="G767" s="92" t="s">
        <v>136</v>
      </c>
      <c r="H767" s="93" t="s">
        <v>291</v>
      </c>
      <c r="I767" s="94"/>
      <c r="J767" s="94"/>
      <c r="K767" s="94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</row>
    <row r="768" spans="1:26" ht="23.25" customHeight="1">
      <c r="A768" s="87">
        <v>45621</v>
      </c>
      <c r="B768" s="88">
        <v>-2380</v>
      </c>
      <c r="C768" s="89" t="s">
        <v>826</v>
      </c>
      <c r="D768" s="95" t="s">
        <v>431</v>
      </c>
      <c r="E768" s="90" t="s">
        <v>155</v>
      </c>
      <c r="F768" s="98" t="s">
        <v>780</v>
      </c>
      <c r="G768" s="92" t="s">
        <v>171</v>
      </c>
      <c r="H768" s="93" t="s">
        <v>222</v>
      </c>
      <c r="I768" s="94"/>
      <c r="J768" s="94"/>
      <c r="K768" s="94"/>
      <c r="L768" s="94"/>
      <c r="M768" s="94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</row>
    <row r="769" spans="1:26" ht="23.25" customHeight="1">
      <c r="A769" s="87">
        <v>45621</v>
      </c>
      <c r="B769" s="88">
        <v>-2380</v>
      </c>
      <c r="C769" s="89" t="s">
        <v>827</v>
      </c>
      <c r="D769" s="95" t="s">
        <v>217</v>
      </c>
      <c r="E769" s="90" t="s">
        <v>155</v>
      </c>
      <c r="F769" s="98" t="s">
        <v>780</v>
      </c>
      <c r="G769" s="92" t="s">
        <v>136</v>
      </c>
      <c r="H769" s="93" t="s">
        <v>289</v>
      </c>
      <c r="I769" s="94"/>
      <c r="J769" s="94"/>
      <c r="K769" s="94"/>
      <c r="L769" s="94"/>
      <c r="M769" s="94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</row>
    <row r="770" spans="1:26" ht="23.25" customHeight="1">
      <c r="A770" s="87">
        <v>45621</v>
      </c>
      <c r="B770" s="88">
        <v>-2380</v>
      </c>
      <c r="C770" s="89" t="s">
        <v>828</v>
      </c>
      <c r="D770" s="95" t="s">
        <v>314</v>
      </c>
      <c r="E770" s="90" t="s">
        <v>155</v>
      </c>
      <c r="F770" s="98" t="s">
        <v>780</v>
      </c>
      <c r="G770" s="92" t="s">
        <v>136</v>
      </c>
      <c r="H770" s="93" t="s">
        <v>291</v>
      </c>
      <c r="I770" s="94"/>
      <c r="J770" s="94"/>
      <c r="K770" s="94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</row>
    <row r="771" spans="1:26" ht="23.25" customHeight="1">
      <c r="A771" s="87">
        <v>45621</v>
      </c>
      <c r="B771" s="88">
        <v>-2380</v>
      </c>
      <c r="C771" s="89" t="s">
        <v>829</v>
      </c>
      <c r="D771" s="95" t="s">
        <v>223</v>
      </c>
      <c r="E771" s="90" t="s">
        <v>155</v>
      </c>
      <c r="F771" s="98" t="s">
        <v>780</v>
      </c>
      <c r="G771" s="92" t="s">
        <v>171</v>
      </c>
      <c r="H771" s="93" t="s">
        <v>222</v>
      </c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</row>
    <row r="772" spans="1:26" ht="23.25" customHeight="1">
      <c r="A772" s="87">
        <v>45621</v>
      </c>
      <c r="B772" s="88">
        <v>-1700</v>
      </c>
      <c r="C772" s="89" t="s">
        <v>830</v>
      </c>
      <c r="D772" s="95" t="s">
        <v>216</v>
      </c>
      <c r="E772" s="90" t="s">
        <v>155</v>
      </c>
      <c r="F772" s="98" t="s">
        <v>780</v>
      </c>
      <c r="G772" s="92" t="s">
        <v>136</v>
      </c>
      <c r="H772" s="93" t="s">
        <v>291</v>
      </c>
      <c r="I772" s="94"/>
      <c r="J772" s="94"/>
      <c r="K772" s="94"/>
      <c r="L772" s="94"/>
      <c r="M772" s="94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</row>
    <row r="773" spans="1:26" ht="23.25" customHeight="1">
      <c r="A773" s="87">
        <v>45621</v>
      </c>
      <c r="B773" s="96">
        <v>0.08</v>
      </c>
      <c r="C773" s="89" t="s">
        <v>163</v>
      </c>
      <c r="D773" s="95" t="s">
        <v>164</v>
      </c>
      <c r="E773" s="90" t="s">
        <v>155</v>
      </c>
      <c r="F773" s="98"/>
      <c r="G773" s="92" t="s">
        <v>165</v>
      </c>
      <c r="H773" s="97"/>
      <c r="I773" s="94"/>
      <c r="J773" s="94"/>
      <c r="K773" s="94"/>
      <c r="L773" s="94"/>
      <c r="M773" s="94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</row>
    <row r="774" spans="1:26" ht="23.25" customHeight="1">
      <c r="A774" s="87">
        <v>45621</v>
      </c>
      <c r="B774" s="96">
        <v>25000.66</v>
      </c>
      <c r="C774" s="89" t="s">
        <v>243</v>
      </c>
      <c r="D774" s="95" t="s">
        <v>164</v>
      </c>
      <c r="E774" s="90" t="s">
        <v>155</v>
      </c>
      <c r="F774" s="98"/>
      <c r="G774" s="92" t="s">
        <v>244</v>
      </c>
      <c r="H774" s="97"/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</row>
    <row r="775" spans="1:26" ht="23.25" customHeight="1">
      <c r="A775" s="87">
        <v>45621</v>
      </c>
      <c r="B775" s="88">
        <v>-2380</v>
      </c>
      <c r="C775" s="89" t="s">
        <v>831</v>
      </c>
      <c r="D775" s="95" t="s">
        <v>292</v>
      </c>
      <c r="E775" s="90" t="s">
        <v>155</v>
      </c>
      <c r="F775" s="98" t="s">
        <v>780</v>
      </c>
      <c r="G775" s="92" t="s">
        <v>136</v>
      </c>
      <c r="H775" s="93" t="s">
        <v>291</v>
      </c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</row>
    <row r="776" spans="1:26" ht="23.25" customHeight="1">
      <c r="A776" s="87">
        <v>45622</v>
      </c>
      <c r="B776" s="88">
        <v>-5500</v>
      </c>
      <c r="C776" s="89" t="s">
        <v>832</v>
      </c>
      <c r="D776" s="95" t="s">
        <v>833</v>
      </c>
      <c r="E776" s="90" t="s">
        <v>155</v>
      </c>
      <c r="F776" s="98" t="s">
        <v>780</v>
      </c>
      <c r="G776" s="92" t="s">
        <v>136</v>
      </c>
      <c r="H776" s="93" t="s">
        <v>141</v>
      </c>
      <c r="I776" s="94"/>
      <c r="J776" s="94"/>
      <c r="K776" s="94"/>
      <c r="L776" s="94"/>
      <c r="M776" s="94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</row>
    <row r="777" spans="1:26" ht="23.25" customHeight="1">
      <c r="A777" s="87">
        <v>45622</v>
      </c>
      <c r="B777" s="96">
        <v>0.05</v>
      </c>
      <c r="C777" s="89" t="s">
        <v>163</v>
      </c>
      <c r="D777" s="95" t="s">
        <v>164</v>
      </c>
      <c r="E777" s="90" t="s">
        <v>155</v>
      </c>
      <c r="F777" s="98"/>
      <c r="G777" s="92" t="s">
        <v>165</v>
      </c>
      <c r="H777" s="97"/>
      <c r="I777" s="94"/>
      <c r="J777" s="94"/>
      <c r="K777" s="94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</row>
    <row r="778" spans="1:26" ht="23.25" customHeight="1">
      <c r="A778" s="87">
        <v>45623</v>
      </c>
      <c r="B778" s="88">
        <v>-1360</v>
      </c>
      <c r="C778" s="89" t="s">
        <v>834</v>
      </c>
      <c r="D778" s="95" t="s">
        <v>835</v>
      </c>
      <c r="E778" s="90" t="s">
        <v>155</v>
      </c>
      <c r="F778" s="98" t="s">
        <v>780</v>
      </c>
      <c r="G778" s="92" t="s">
        <v>300</v>
      </c>
      <c r="H778" s="93" t="s">
        <v>180</v>
      </c>
      <c r="I778" s="94"/>
      <c r="J778" s="94"/>
      <c r="K778" s="94"/>
      <c r="L778" s="94"/>
      <c r="M778" s="94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</row>
    <row r="779" spans="1:26" ht="23.25" customHeight="1">
      <c r="A779" s="87">
        <v>45623</v>
      </c>
      <c r="B779" s="96">
        <v>0.01</v>
      </c>
      <c r="C779" s="89" t="s">
        <v>163</v>
      </c>
      <c r="D779" s="95" t="s">
        <v>164</v>
      </c>
      <c r="E779" s="90" t="s">
        <v>155</v>
      </c>
      <c r="F779" s="98"/>
      <c r="G779" s="92" t="s">
        <v>165</v>
      </c>
      <c r="H779" s="97"/>
      <c r="I779" s="94"/>
      <c r="J779" s="94"/>
      <c r="K779" s="94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</row>
    <row r="780" spans="1:26" ht="23.25" customHeight="1">
      <c r="A780" s="87">
        <v>45624</v>
      </c>
      <c r="B780" s="96">
        <v>1020</v>
      </c>
      <c r="C780" s="89" t="s">
        <v>836</v>
      </c>
      <c r="D780" s="95" t="s">
        <v>213</v>
      </c>
      <c r="E780" s="90" t="s">
        <v>155</v>
      </c>
      <c r="F780" s="98" t="s">
        <v>780</v>
      </c>
      <c r="G780" s="92" t="s">
        <v>179</v>
      </c>
      <c r="H780" s="93" t="s">
        <v>180</v>
      </c>
      <c r="I780" s="94"/>
      <c r="J780" s="94"/>
      <c r="K780" s="94"/>
      <c r="L780" s="94"/>
      <c r="M780" s="94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</row>
    <row r="781" spans="1:26" ht="23.25" customHeight="1">
      <c r="A781" s="87">
        <v>45624</v>
      </c>
      <c r="B781" s="88">
        <v>-1400.25</v>
      </c>
      <c r="C781" s="89" t="s">
        <v>837</v>
      </c>
      <c r="D781" s="95" t="s">
        <v>208</v>
      </c>
      <c r="E781" s="90" t="s">
        <v>155</v>
      </c>
      <c r="F781" s="98" t="s">
        <v>780</v>
      </c>
      <c r="G781" s="92" t="s">
        <v>300</v>
      </c>
      <c r="H781" s="93" t="s">
        <v>235</v>
      </c>
      <c r="I781" s="94"/>
      <c r="J781" s="94"/>
      <c r="K781" s="94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</row>
    <row r="782" spans="1:26" ht="23.25" customHeight="1">
      <c r="A782" s="87">
        <v>45625</v>
      </c>
      <c r="B782" s="88">
        <v>-2384</v>
      </c>
      <c r="C782" s="89" t="s">
        <v>838</v>
      </c>
      <c r="D782" s="95" t="s">
        <v>276</v>
      </c>
      <c r="E782" s="90" t="s">
        <v>155</v>
      </c>
      <c r="F782" s="98" t="s">
        <v>780</v>
      </c>
      <c r="G782" s="92" t="s">
        <v>161</v>
      </c>
      <c r="H782" s="93" t="s">
        <v>233</v>
      </c>
      <c r="I782" s="94"/>
      <c r="J782" s="94"/>
      <c r="K782" s="94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</row>
    <row r="783" spans="1:26" ht="23.25" customHeight="1">
      <c r="A783" s="87">
        <v>45625</v>
      </c>
      <c r="B783" s="88">
        <v>-1000</v>
      </c>
      <c r="C783" s="89" t="s">
        <v>839</v>
      </c>
      <c r="D783" s="95" t="s">
        <v>840</v>
      </c>
      <c r="E783" s="90" t="s">
        <v>155</v>
      </c>
      <c r="F783" s="98" t="s">
        <v>780</v>
      </c>
      <c r="G783" s="92" t="s">
        <v>136</v>
      </c>
      <c r="H783" s="93" t="s">
        <v>250</v>
      </c>
      <c r="I783" s="94"/>
      <c r="J783" s="94"/>
      <c r="K783" s="94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</row>
    <row r="784" spans="1:26" ht="23.25" customHeight="1">
      <c r="A784" s="87">
        <v>45625</v>
      </c>
      <c r="B784" s="96">
        <v>0.03</v>
      </c>
      <c r="C784" s="89" t="s">
        <v>163</v>
      </c>
      <c r="D784" s="95" t="s">
        <v>164</v>
      </c>
      <c r="E784" s="90" t="s">
        <v>155</v>
      </c>
      <c r="F784" s="98"/>
      <c r="G784" s="92" t="s">
        <v>165</v>
      </c>
      <c r="H784" s="97"/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</row>
    <row r="785" spans="1:26" ht="23.25" customHeight="1">
      <c r="A785" s="87">
        <v>45628</v>
      </c>
      <c r="B785" s="88">
        <v>-700.08</v>
      </c>
      <c r="C785" s="89" t="s">
        <v>841</v>
      </c>
      <c r="D785" s="95" t="s">
        <v>842</v>
      </c>
      <c r="E785" s="90" t="s">
        <v>155</v>
      </c>
      <c r="F785" s="98" t="s">
        <v>843</v>
      </c>
      <c r="G785" s="92" t="s">
        <v>136</v>
      </c>
      <c r="H785" s="97" t="s">
        <v>257</v>
      </c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</row>
    <row r="786" spans="1:26" ht="23.25" customHeight="1">
      <c r="A786" s="87">
        <v>45628</v>
      </c>
      <c r="B786" s="88">
        <v>-348.5</v>
      </c>
      <c r="C786" s="89" t="s">
        <v>844</v>
      </c>
      <c r="D786" s="95" t="s">
        <v>845</v>
      </c>
      <c r="E786" s="90" t="s">
        <v>155</v>
      </c>
      <c r="F786" s="98" t="s">
        <v>843</v>
      </c>
      <c r="G786" s="92" t="s">
        <v>136</v>
      </c>
      <c r="H786" s="97" t="s">
        <v>257</v>
      </c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</row>
    <row r="787" spans="1:26" ht="23.25" customHeight="1">
      <c r="A787" s="87">
        <v>45628</v>
      </c>
      <c r="B787" s="88">
        <v>-18960</v>
      </c>
      <c r="C787" s="89" t="s">
        <v>846</v>
      </c>
      <c r="D787" s="95" t="s">
        <v>847</v>
      </c>
      <c r="E787" s="90" t="s">
        <v>155</v>
      </c>
      <c r="F787" s="98" t="s">
        <v>843</v>
      </c>
      <c r="G787" s="92" t="s">
        <v>136</v>
      </c>
      <c r="H787" s="97" t="s">
        <v>848</v>
      </c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</row>
    <row r="788" spans="1:26" ht="23.25" customHeight="1">
      <c r="A788" s="87">
        <v>45628</v>
      </c>
      <c r="B788" s="96">
        <v>30000.55</v>
      </c>
      <c r="C788" s="89" t="s">
        <v>243</v>
      </c>
      <c r="D788" s="95" t="s">
        <v>164</v>
      </c>
      <c r="E788" s="90" t="s">
        <v>155</v>
      </c>
      <c r="F788" s="98"/>
      <c r="G788" s="92" t="s">
        <v>244</v>
      </c>
      <c r="H788" s="97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</row>
    <row r="789" spans="1:26" ht="23.25" customHeight="1">
      <c r="A789" s="87">
        <v>45628</v>
      </c>
      <c r="B789" s="96">
        <v>20000</v>
      </c>
      <c r="C789" s="89" t="s">
        <v>433</v>
      </c>
      <c r="D789" s="95" t="s">
        <v>849</v>
      </c>
      <c r="E789" s="90" t="s">
        <v>155</v>
      </c>
      <c r="F789" s="98"/>
      <c r="G789" s="92" t="s">
        <v>346</v>
      </c>
      <c r="H789" s="97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</row>
    <row r="790" spans="1:26" ht="23.25" customHeight="1">
      <c r="A790" s="87">
        <v>45630</v>
      </c>
      <c r="B790" s="88">
        <v>-23462.5</v>
      </c>
      <c r="C790" s="89" t="s">
        <v>850</v>
      </c>
      <c r="D790" s="95" t="s">
        <v>851</v>
      </c>
      <c r="E790" s="90" t="s">
        <v>155</v>
      </c>
      <c r="F790" s="98" t="s">
        <v>843</v>
      </c>
      <c r="G790" s="92" t="s">
        <v>136</v>
      </c>
      <c r="H790" s="97" t="s">
        <v>848</v>
      </c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</row>
    <row r="791" spans="1:26" ht="23.25" customHeight="1">
      <c r="A791" s="87">
        <v>45630</v>
      </c>
      <c r="B791" s="96">
        <v>0.19</v>
      </c>
      <c r="C791" s="89" t="s">
        <v>163</v>
      </c>
      <c r="D791" s="95" t="s">
        <v>164</v>
      </c>
      <c r="E791" s="90" t="s">
        <v>155</v>
      </c>
      <c r="F791" s="98"/>
      <c r="G791" s="92" t="s">
        <v>165</v>
      </c>
      <c r="H791" s="97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</row>
    <row r="792" spans="1:26" ht="23.25" customHeight="1">
      <c r="A792" s="87">
        <v>45631</v>
      </c>
      <c r="B792" s="88">
        <v>-4272</v>
      </c>
      <c r="C792" s="89" t="s">
        <v>852</v>
      </c>
      <c r="D792" s="95" t="s">
        <v>276</v>
      </c>
      <c r="E792" s="90" t="s">
        <v>155</v>
      </c>
      <c r="F792" s="98" t="s">
        <v>843</v>
      </c>
      <c r="G792" s="92" t="s">
        <v>161</v>
      </c>
      <c r="H792" s="97" t="s">
        <v>233</v>
      </c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</row>
    <row r="793" spans="1:26" ht="23.25" customHeight="1">
      <c r="A793" s="87">
        <v>45631</v>
      </c>
      <c r="B793" s="88">
        <v>-3162.17</v>
      </c>
      <c r="C793" s="89" t="s">
        <v>853</v>
      </c>
      <c r="D793" s="95" t="s">
        <v>208</v>
      </c>
      <c r="E793" s="90" t="s">
        <v>155</v>
      </c>
      <c r="F793" s="98" t="s">
        <v>843</v>
      </c>
      <c r="G793" s="92" t="s">
        <v>136</v>
      </c>
      <c r="H793" s="97" t="s">
        <v>284</v>
      </c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</row>
    <row r="794" spans="1:26" ht="23.25" customHeight="1">
      <c r="A794" s="87">
        <v>45631</v>
      </c>
      <c r="B794" s="88">
        <v>-6159.71</v>
      </c>
      <c r="C794" s="89" t="s">
        <v>744</v>
      </c>
      <c r="D794" s="95" t="s">
        <v>216</v>
      </c>
      <c r="E794" s="90" t="s">
        <v>155</v>
      </c>
      <c r="F794" s="98" t="s">
        <v>843</v>
      </c>
      <c r="G794" s="92" t="s">
        <v>354</v>
      </c>
      <c r="H794" s="97" t="s">
        <v>355</v>
      </c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</row>
    <row r="795" spans="1:26" ht="23.25" customHeight="1">
      <c r="A795" s="87">
        <v>45631</v>
      </c>
      <c r="B795" s="96">
        <v>0.03</v>
      </c>
      <c r="C795" s="89" t="s">
        <v>163</v>
      </c>
      <c r="D795" s="95" t="s">
        <v>164</v>
      </c>
      <c r="E795" s="90" t="s">
        <v>155</v>
      </c>
      <c r="F795" s="98"/>
      <c r="G795" s="92" t="s">
        <v>165</v>
      </c>
      <c r="H795" s="97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</row>
    <row r="796" spans="1:26" ht="23.25" customHeight="1">
      <c r="A796" s="87">
        <v>45632</v>
      </c>
      <c r="B796" s="88">
        <v>-140</v>
      </c>
      <c r="C796" s="89" t="s">
        <v>153</v>
      </c>
      <c r="D796" s="95" t="s">
        <v>154</v>
      </c>
      <c r="E796" s="90" t="s">
        <v>155</v>
      </c>
      <c r="F796" s="98" t="s">
        <v>843</v>
      </c>
      <c r="G796" s="92" t="s">
        <v>157</v>
      </c>
      <c r="H796" s="97" t="s">
        <v>158</v>
      </c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</row>
    <row r="797" spans="1:26" ht="23.25" customHeight="1">
      <c r="A797" s="87">
        <v>45632</v>
      </c>
      <c r="B797" s="88">
        <v>-5500</v>
      </c>
      <c r="C797" s="89" t="s">
        <v>854</v>
      </c>
      <c r="D797" s="95" t="s">
        <v>833</v>
      </c>
      <c r="E797" s="90" t="s">
        <v>155</v>
      </c>
      <c r="F797" s="98" t="s">
        <v>843</v>
      </c>
      <c r="G797" s="92" t="s">
        <v>136</v>
      </c>
      <c r="H797" s="97" t="s">
        <v>141</v>
      </c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</row>
    <row r="798" spans="1:26" ht="23.25" customHeight="1">
      <c r="A798" s="87">
        <v>45632</v>
      </c>
      <c r="B798" s="88">
        <v>-9000</v>
      </c>
      <c r="C798" s="89" t="s">
        <v>855</v>
      </c>
      <c r="D798" s="95" t="s">
        <v>810</v>
      </c>
      <c r="E798" s="90" t="s">
        <v>155</v>
      </c>
      <c r="F798" s="98" t="s">
        <v>843</v>
      </c>
      <c r="G798" s="92" t="s">
        <v>136</v>
      </c>
      <c r="H798" s="97" t="s">
        <v>141</v>
      </c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</row>
    <row r="799" spans="1:26" ht="23.25" customHeight="1">
      <c r="A799" s="87">
        <v>45632</v>
      </c>
      <c r="B799" s="88">
        <v>-1500</v>
      </c>
      <c r="C799" s="89" t="s">
        <v>839</v>
      </c>
      <c r="D799" s="95" t="s">
        <v>840</v>
      </c>
      <c r="E799" s="90" t="s">
        <v>155</v>
      </c>
      <c r="F799" s="98" t="s">
        <v>843</v>
      </c>
      <c r="G799" s="92" t="s">
        <v>136</v>
      </c>
      <c r="H799" s="97" t="s">
        <v>250</v>
      </c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</row>
    <row r="800" spans="1:26" ht="23.25" customHeight="1">
      <c r="A800" s="87">
        <v>45632</v>
      </c>
      <c r="B800" s="88">
        <v>-4232.45</v>
      </c>
      <c r="C800" s="89" t="s">
        <v>856</v>
      </c>
      <c r="D800" s="95" t="s">
        <v>208</v>
      </c>
      <c r="E800" s="90" t="s">
        <v>155</v>
      </c>
      <c r="F800" s="98" t="s">
        <v>843</v>
      </c>
      <c r="G800" s="92" t="s">
        <v>136</v>
      </c>
      <c r="H800" s="97" t="s">
        <v>284</v>
      </c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</row>
    <row r="801" spans="1:26" ht="23.25" customHeight="1">
      <c r="A801" s="87">
        <v>45632</v>
      </c>
      <c r="B801" s="96">
        <v>40000.589999999997</v>
      </c>
      <c r="C801" s="89" t="s">
        <v>243</v>
      </c>
      <c r="D801" s="95" t="s">
        <v>164</v>
      </c>
      <c r="E801" s="90" t="s">
        <v>155</v>
      </c>
      <c r="F801" s="98"/>
      <c r="G801" s="92" t="s">
        <v>244</v>
      </c>
      <c r="H801" s="97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</row>
    <row r="802" spans="1:26" ht="23.25" customHeight="1">
      <c r="A802" s="87">
        <v>45632</v>
      </c>
      <c r="B802" s="88">
        <v>-16000</v>
      </c>
      <c r="C802" s="89" t="s">
        <v>159</v>
      </c>
      <c r="D802" s="95" t="s">
        <v>160</v>
      </c>
      <c r="E802" s="90" t="s">
        <v>155</v>
      </c>
      <c r="F802" s="98" t="s">
        <v>843</v>
      </c>
      <c r="G802" s="92" t="s">
        <v>161</v>
      </c>
      <c r="H802" s="97" t="s">
        <v>162</v>
      </c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</row>
    <row r="803" spans="1:26" ht="23.25" customHeight="1">
      <c r="A803" s="87">
        <v>45632</v>
      </c>
      <c r="B803" s="88">
        <v>-85.6</v>
      </c>
      <c r="C803" s="89" t="s">
        <v>857</v>
      </c>
      <c r="D803" s="95" t="s">
        <v>858</v>
      </c>
      <c r="E803" s="90" t="s">
        <v>155</v>
      </c>
      <c r="F803" s="98" t="s">
        <v>843</v>
      </c>
      <c r="G803" s="92" t="s">
        <v>136</v>
      </c>
      <c r="H803" s="97" t="s">
        <v>250</v>
      </c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</row>
    <row r="804" spans="1:26" ht="23.25" customHeight="1">
      <c r="A804" s="87">
        <v>45635</v>
      </c>
      <c r="B804" s="88">
        <v>-4800</v>
      </c>
      <c r="C804" s="89" t="s">
        <v>859</v>
      </c>
      <c r="D804" s="95" t="s">
        <v>170</v>
      </c>
      <c r="E804" s="90" t="s">
        <v>155</v>
      </c>
      <c r="F804" s="98" t="s">
        <v>843</v>
      </c>
      <c r="G804" s="92" t="s">
        <v>171</v>
      </c>
      <c r="H804" s="97" t="s">
        <v>172</v>
      </c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</row>
    <row r="805" spans="1:26" ht="23.25" customHeight="1">
      <c r="A805" s="87">
        <v>45635</v>
      </c>
      <c r="B805" s="96">
        <v>35000.1</v>
      </c>
      <c r="C805" s="89" t="s">
        <v>243</v>
      </c>
      <c r="D805" s="95" t="s">
        <v>164</v>
      </c>
      <c r="E805" s="90" t="s">
        <v>155</v>
      </c>
      <c r="F805" s="98"/>
      <c r="G805" s="92" t="s">
        <v>244</v>
      </c>
      <c r="H805" s="97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</row>
    <row r="806" spans="1:26" ht="23.25" customHeight="1">
      <c r="A806" s="87">
        <v>45635</v>
      </c>
      <c r="B806" s="96">
        <v>40000.550000000003</v>
      </c>
      <c r="C806" s="89" t="s">
        <v>243</v>
      </c>
      <c r="D806" s="95" t="s">
        <v>164</v>
      </c>
      <c r="E806" s="90" t="s">
        <v>155</v>
      </c>
      <c r="F806" s="98"/>
      <c r="G806" s="92" t="s">
        <v>244</v>
      </c>
      <c r="H806" s="97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</row>
    <row r="807" spans="1:26" ht="23.25" customHeight="1">
      <c r="A807" s="87">
        <v>45635</v>
      </c>
      <c r="B807" s="88">
        <v>-5712.92</v>
      </c>
      <c r="C807" s="89" t="s">
        <v>860</v>
      </c>
      <c r="D807" s="95" t="s">
        <v>208</v>
      </c>
      <c r="E807" s="90" t="s">
        <v>155</v>
      </c>
      <c r="F807" s="98" t="s">
        <v>843</v>
      </c>
      <c r="G807" s="92" t="s">
        <v>300</v>
      </c>
      <c r="H807" s="93" t="s">
        <v>235</v>
      </c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</row>
    <row r="808" spans="1:26" ht="23.25" customHeight="1">
      <c r="A808" s="87">
        <v>45635</v>
      </c>
      <c r="B808" s="88">
        <v>-340</v>
      </c>
      <c r="C808" s="89" t="s">
        <v>861</v>
      </c>
      <c r="D808" s="95" t="s">
        <v>217</v>
      </c>
      <c r="E808" s="90" t="s">
        <v>155</v>
      </c>
      <c r="F808" s="98" t="s">
        <v>843</v>
      </c>
      <c r="G808" s="92" t="s">
        <v>300</v>
      </c>
      <c r="H808" s="97" t="s">
        <v>180</v>
      </c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</row>
    <row r="809" spans="1:26" ht="23.25" customHeight="1">
      <c r="A809" s="87">
        <v>45635</v>
      </c>
      <c r="B809" s="88">
        <v>-97.88</v>
      </c>
      <c r="C809" s="89" t="s">
        <v>862</v>
      </c>
      <c r="D809" s="95" t="s">
        <v>851</v>
      </c>
      <c r="E809" s="90" t="s">
        <v>155</v>
      </c>
      <c r="F809" s="98" t="s">
        <v>843</v>
      </c>
      <c r="G809" s="92" t="s">
        <v>136</v>
      </c>
      <c r="H809" s="97" t="s">
        <v>257</v>
      </c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</row>
    <row r="810" spans="1:26" ht="23.25" customHeight="1">
      <c r="A810" s="87">
        <v>45635</v>
      </c>
      <c r="B810" s="88">
        <v>-1700</v>
      </c>
      <c r="C810" s="89" t="s">
        <v>863</v>
      </c>
      <c r="D810" s="95" t="s">
        <v>213</v>
      </c>
      <c r="E810" s="90" t="s">
        <v>155</v>
      </c>
      <c r="F810" s="98" t="s">
        <v>843</v>
      </c>
      <c r="G810" s="92" t="s">
        <v>179</v>
      </c>
      <c r="H810" s="97" t="s">
        <v>180</v>
      </c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</row>
    <row r="811" spans="1:26" ht="23.25" customHeight="1">
      <c r="A811" s="87">
        <v>45635</v>
      </c>
      <c r="B811" s="88">
        <v>-680</v>
      </c>
      <c r="C811" s="89" t="s">
        <v>864</v>
      </c>
      <c r="D811" s="95" t="s">
        <v>213</v>
      </c>
      <c r="E811" s="90" t="s">
        <v>155</v>
      </c>
      <c r="F811" s="98" t="s">
        <v>843</v>
      </c>
      <c r="G811" s="92" t="s">
        <v>179</v>
      </c>
      <c r="H811" s="97" t="s">
        <v>180</v>
      </c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</row>
    <row r="812" spans="1:26" ht="23.25" customHeight="1">
      <c r="A812" s="87">
        <v>45635</v>
      </c>
      <c r="B812" s="88">
        <v>-5000</v>
      </c>
      <c r="C812" s="89" t="s">
        <v>728</v>
      </c>
      <c r="D812" s="95" t="s">
        <v>312</v>
      </c>
      <c r="E812" s="90" t="s">
        <v>155</v>
      </c>
      <c r="F812" s="98" t="s">
        <v>843</v>
      </c>
      <c r="G812" s="92" t="s">
        <v>136</v>
      </c>
      <c r="H812" s="97" t="s">
        <v>313</v>
      </c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</row>
    <row r="813" spans="1:26" ht="23.25" customHeight="1">
      <c r="A813" s="87">
        <v>45635</v>
      </c>
      <c r="B813" s="88">
        <v>-2500</v>
      </c>
      <c r="C813" s="89" t="s">
        <v>728</v>
      </c>
      <c r="D813" s="95" t="s">
        <v>314</v>
      </c>
      <c r="E813" s="90" t="s">
        <v>155</v>
      </c>
      <c r="F813" s="98" t="s">
        <v>843</v>
      </c>
      <c r="G813" s="92" t="s">
        <v>136</v>
      </c>
      <c r="H813" s="97" t="s">
        <v>315</v>
      </c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</row>
    <row r="814" spans="1:26" ht="23.25" customHeight="1">
      <c r="A814" s="87">
        <v>45636</v>
      </c>
      <c r="B814" s="88">
        <v>-2127.17</v>
      </c>
      <c r="C814" s="89" t="s">
        <v>865</v>
      </c>
      <c r="D814" s="95" t="s">
        <v>189</v>
      </c>
      <c r="E814" s="90" t="s">
        <v>155</v>
      </c>
      <c r="F814" s="98" t="s">
        <v>843</v>
      </c>
      <c r="G814" s="92" t="s">
        <v>157</v>
      </c>
      <c r="H814" s="93" t="s">
        <v>190</v>
      </c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</row>
    <row r="815" spans="1:26" ht="23.25" customHeight="1">
      <c r="A815" s="87">
        <v>45636</v>
      </c>
      <c r="B815" s="88">
        <v>-3170</v>
      </c>
      <c r="C815" s="89" t="s">
        <v>173</v>
      </c>
      <c r="D815" s="95" t="s">
        <v>174</v>
      </c>
      <c r="E815" s="90" t="s">
        <v>155</v>
      </c>
      <c r="F815" s="98" t="s">
        <v>843</v>
      </c>
      <c r="G815" s="92" t="s">
        <v>175</v>
      </c>
      <c r="H815" s="97" t="s">
        <v>176</v>
      </c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</row>
    <row r="816" spans="1:26" ht="23.25" customHeight="1">
      <c r="A816" s="87">
        <v>45636</v>
      </c>
      <c r="B816" s="88">
        <v>-1300</v>
      </c>
      <c r="C816" s="89" t="s">
        <v>166</v>
      </c>
      <c r="D816" s="95" t="s">
        <v>167</v>
      </c>
      <c r="E816" s="90" t="s">
        <v>155</v>
      </c>
      <c r="F816" s="98" t="s">
        <v>843</v>
      </c>
      <c r="G816" s="92" t="s">
        <v>157</v>
      </c>
      <c r="H816" s="97" t="s">
        <v>168</v>
      </c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</row>
    <row r="817" spans="1:26" ht="23.25" customHeight="1">
      <c r="A817" s="87">
        <v>45636</v>
      </c>
      <c r="B817" s="96">
        <v>0.03</v>
      </c>
      <c r="C817" s="89" t="s">
        <v>163</v>
      </c>
      <c r="D817" s="95" t="s">
        <v>164</v>
      </c>
      <c r="E817" s="90" t="s">
        <v>155</v>
      </c>
      <c r="F817" s="98"/>
      <c r="G817" s="92" t="s">
        <v>165</v>
      </c>
      <c r="H817" s="97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</row>
    <row r="818" spans="1:26" ht="23.25" customHeight="1">
      <c r="A818" s="87">
        <v>45638</v>
      </c>
      <c r="B818" s="88">
        <v>-150</v>
      </c>
      <c r="C818" s="89" t="s">
        <v>866</v>
      </c>
      <c r="D818" s="95" t="s">
        <v>208</v>
      </c>
      <c r="E818" s="90" t="s">
        <v>155</v>
      </c>
      <c r="F818" s="98" t="s">
        <v>843</v>
      </c>
      <c r="G818" s="92" t="s">
        <v>136</v>
      </c>
      <c r="H818" s="97" t="s">
        <v>272</v>
      </c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</row>
    <row r="819" spans="1:26" ht="23.25" customHeight="1">
      <c r="A819" s="87">
        <v>45639</v>
      </c>
      <c r="B819" s="88">
        <v>-1500</v>
      </c>
      <c r="C819" s="89" t="s">
        <v>867</v>
      </c>
      <c r="D819" s="95" t="s">
        <v>200</v>
      </c>
      <c r="E819" s="90" t="s">
        <v>155</v>
      </c>
      <c r="F819" s="98" t="s">
        <v>843</v>
      </c>
      <c r="G819" s="92" t="s">
        <v>193</v>
      </c>
      <c r="H819" s="97" t="s">
        <v>201</v>
      </c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</row>
    <row r="820" spans="1:26" ht="23.25" customHeight="1">
      <c r="A820" s="87">
        <v>45639</v>
      </c>
      <c r="B820" s="88">
        <v>-1555.09</v>
      </c>
      <c r="C820" s="89" t="s">
        <v>868</v>
      </c>
      <c r="D820" s="95" t="s">
        <v>206</v>
      </c>
      <c r="E820" s="90" t="s">
        <v>155</v>
      </c>
      <c r="F820" s="98" t="s">
        <v>843</v>
      </c>
      <c r="G820" s="92" t="s">
        <v>193</v>
      </c>
      <c r="H820" s="97" t="s">
        <v>194</v>
      </c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</row>
    <row r="821" spans="1:26" ht="23.25" customHeight="1">
      <c r="A821" s="87">
        <v>45639</v>
      </c>
      <c r="B821" s="96">
        <v>0.18</v>
      </c>
      <c r="C821" s="89" t="s">
        <v>163</v>
      </c>
      <c r="D821" s="95" t="s">
        <v>164</v>
      </c>
      <c r="E821" s="90" t="s">
        <v>155</v>
      </c>
      <c r="F821" s="98"/>
      <c r="G821" s="92" t="s">
        <v>165</v>
      </c>
      <c r="H821" s="97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</row>
    <row r="822" spans="1:26" ht="23.25" customHeight="1">
      <c r="A822" s="87">
        <v>45639</v>
      </c>
      <c r="B822" s="88">
        <v>-31644.66</v>
      </c>
      <c r="C822" s="89" t="s">
        <v>869</v>
      </c>
      <c r="D822" s="95" t="s">
        <v>870</v>
      </c>
      <c r="E822" s="90" t="s">
        <v>155</v>
      </c>
      <c r="F822" s="98" t="s">
        <v>843</v>
      </c>
      <c r="G822" s="92" t="s">
        <v>136</v>
      </c>
      <c r="H822" s="97" t="s">
        <v>141</v>
      </c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</row>
    <row r="823" spans="1:26" ht="23.25" customHeight="1">
      <c r="A823" s="87">
        <v>45639</v>
      </c>
      <c r="B823" s="96">
        <v>10000.07</v>
      </c>
      <c r="C823" s="89" t="s">
        <v>243</v>
      </c>
      <c r="D823" s="95" t="s">
        <v>164</v>
      </c>
      <c r="E823" s="90" t="s">
        <v>155</v>
      </c>
      <c r="F823" s="98"/>
      <c r="G823" s="92" t="s">
        <v>244</v>
      </c>
      <c r="H823" s="97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</row>
    <row r="824" spans="1:26" ht="23.25" customHeight="1">
      <c r="A824" s="87">
        <v>45639</v>
      </c>
      <c r="B824" s="88">
        <v>-20904</v>
      </c>
      <c r="C824" s="89" t="s">
        <v>871</v>
      </c>
      <c r="D824" s="95" t="s">
        <v>872</v>
      </c>
      <c r="E824" s="90" t="s">
        <v>155</v>
      </c>
      <c r="F824" s="98" t="s">
        <v>843</v>
      </c>
      <c r="G824" s="92" t="s">
        <v>136</v>
      </c>
      <c r="H824" s="97" t="s">
        <v>250</v>
      </c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</row>
    <row r="825" spans="1:26" ht="23.25" customHeight="1">
      <c r="A825" s="87">
        <v>45642</v>
      </c>
      <c r="B825" s="88">
        <v>-855</v>
      </c>
      <c r="C825" s="89" t="s">
        <v>802</v>
      </c>
      <c r="D825" s="95" t="s">
        <v>232</v>
      </c>
      <c r="E825" s="90" t="s">
        <v>155</v>
      </c>
      <c r="F825" s="98" t="s">
        <v>843</v>
      </c>
      <c r="G825" s="92" t="s">
        <v>161</v>
      </c>
      <c r="H825" s="97" t="s">
        <v>233</v>
      </c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</row>
    <row r="826" spans="1:26" ht="23.25" customHeight="1">
      <c r="A826" s="87">
        <v>45642</v>
      </c>
      <c r="B826" s="96">
        <v>10000</v>
      </c>
      <c r="C826" s="89" t="s">
        <v>433</v>
      </c>
      <c r="D826" s="95" t="s">
        <v>873</v>
      </c>
      <c r="E826" s="90" t="s">
        <v>155</v>
      </c>
      <c r="F826" s="98"/>
      <c r="G826" s="92" t="s">
        <v>452</v>
      </c>
      <c r="H826" s="97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</row>
    <row r="827" spans="1:26" ht="23.25" customHeight="1">
      <c r="A827" s="87">
        <v>45642</v>
      </c>
      <c r="B827" s="88">
        <v>-606.66</v>
      </c>
      <c r="C827" s="89" t="s">
        <v>874</v>
      </c>
      <c r="D827" s="95" t="s">
        <v>279</v>
      </c>
      <c r="E827" s="90" t="s">
        <v>155</v>
      </c>
      <c r="F827" s="98" t="s">
        <v>843</v>
      </c>
      <c r="G827" s="92" t="s">
        <v>161</v>
      </c>
      <c r="H827" s="97" t="s">
        <v>233</v>
      </c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</row>
    <row r="828" spans="1:26" ht="23.25" customHeight="1">
      <c r="A828" s="87">
        <v>45642</v>
      </c>
      <c r="B828" s="88">
        <v>-500</v>
      </c>
      <c r="C828" s="89" t="s">
        <v>875</v>
      </c>
      <c r="D828" s="95" t="s">
        <v>840</v>
      </c>
      <c r="E828" s="90" t="s">
        <v>155</v>
      </c>
      <c r="F828" s="98" t="s">
        <v>843</v>
      </c>
      <c r="G828" s="92" t="s">
        <v>136</v>
      </c>
      <c r="H828" s="97" t="s">
        <v>250</v>
      </c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</row>
    <row r="829" spans="1:26" ht="23.25" customHeight="1">
      <c r="A829" s="87">
        <v>45642</v>
      </c>
      <c r="B829" s="88">
        <v>-2800</v>
      </c>
      <c r="C829" s="89" t="s">
        <v>876</v>
      </c>
      <c r="D829" s="95" t="s">
        <v>877</v>
      </c>
      <c r="E829" s="90" t="s">
        <v>155</v>
      </c>
      <c r="F829" s="98" t="s">
        <v>843</v>
      </c>
      <c r="G829" s="92" t="s">
        <v>136</v>
      </c>
      <c r="H829" s="97" t="s">
        <v>141</v>
      </c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</row>
    <row r="830" spans="1:26" ht="23.25" customHeight="1">
      <c r="A830" s="87">
        <v>45643</v>
      </c>
      <c r="B830" s="88">
        <v>-351.91</v>
      </c>
      <c r="C830" s="89" t="s">
        <v>769</v>
      </c>
      <c r="D830" s="95" t="s">
        <v>394</v>
      </c>
      <c r="E830" s="90" t="s">
        <v>155</v>
      </c>
      <c r="F830" s="98" t="s">
        <v>843</v>
      </c>
      <c r="G830" s="92" t="s">
        <v>157</v>
      </c>
      <c r="H830" s="97" t="s">
        <v>187</v>
      </c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</row>
    <row r="831" spans="1:26" ht="23.25" customHeight="1">
      <c r="A831" s="87">
        <v>45645</v>
      </c>
      <c r="B831" s="88">
        <v>-3050.65</v>
      </c>
      <c r="C831" s="89" t="s">
        <v>878</v>
      </c>
      <c r="D831" s="95" t="s">
        <v>208</v>
      </c>
      <c r="E831" s="90" t="s">
        <v>155</v>
      </c>
      <c r="F831" s="98" t="s">
        <v>843</v>
      </c>
      <c r="G831" s="92" t="s">
        <v>179</v>
      </c>
      <c r="H831" s="97" t="s">
        <v>209</v>
      </c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</row>
    <row r="832" spans="1:26" ht="23.25" customHeight="1">
      <c r="A832" s="87">
        <v>45645</v>
      </c>
      <c r="B832" s="88">
        <v>-371.86</v>
      </c>
      <c r="C832" s="89" t="s">
        <v>236</v>
      </c>
      <c r="D832" s="95" t="s">
        <v>237</v>
      </c>
      <c r="E832" s="90" t="s">
        <v>155</v>
      </c>
      <c r="F832" s="98" t="s">
        <v>843</v>
      </c>
      <c r="G832" s="92" t="s">
        <v>157</v>
      </c>
      <c r="H832" s="97" t="s">
        <v>190</v>
      </c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</row>
    <row r="833" spans="1:26" ht="23.25" customHeight="1">
      <c r="A833" s="87">
        <v>45645</v>
      </c>
      <c r="B833" s="96">
        <v>7.0000000000000007E-2</v>
      </c>
      <c r="C833" s="89" t="s">
        <v>163</v>
      </c>
      <c r="D833" s="95" t="s">
        <v>164</v>
      </c>
      <c r="E833" s="90" t="s">
        <v>155</v>
      </c>
      <c r="F833" s="98"/>
      <c r="G833" s="92" t="s">
        <v>165</v>
      </c>
      <c r="H833" s="97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</row>
    <row r="834" spans="1:26" ht="23.25" customHeight="1">
      <c r="A834" s="87">
        <v>45646</v>
      </c>
      <c r="B834" s="88">
        <v>-1615</v>
      </c>
      <c r="C834" s="89" t="s">
        <v>879</v>
      </c>
      <c r="D834" s="95" t="s">
        <v>276</v>
      </c>
      <c r="E834" s="90" t="s">
        <v>155</v>
      </c>
      <c r="F834" s="98" t="s">
        <v>843</v>
      </c>
      <c r="G834" s="92" t="s">
        <v>161</v>
      </c>
      <c r="H834" s="97" t="s">
        <v>233</v>
      </c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</row>
    <row r="835" spans="1:26" ht="23.25" customHeight="1">
      <c r="A835" s="87">
        <v>45646</v>
      </c>
      <c r="B835" s="88">
        <v>-140.49</v>
      </c>
      <c r="C835" s="89" t="s">
        <v>880</v>
      </c>
      <c r="D835" s="95" t="s">
        <v>164</v>
      </c>
      <c r="E835" s="90" t="s">
        <v>155</v>
      </c>
      <c r="F835" s="98"/>
      <c r="G835" s="92" t="s">
        <v>182</v>
      </c>
      <c r="H835" s="97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</row>
    <row r="836" spans="1:26" ht="23.25" customHeight="1">
      <c r="A836" s="87">
        <v>45646</v>
      </c>
      <c r="B836" s="88">
        <v>-140.49</v>
      </c>
      <c r="C836" s="89" t="s">
        <v>880</v>
      </c>
      <c r="D836" s="95" t="s">
        <v>164</v>
      </c>
      <c r="E836" s="90" t="s">
        <v>155</v>
      </c>
      <c r="F836" s="98"/>
      <c r="G836" s="92" t="s">
        <v>182</v>
      </c>
      <c r="H836" s="97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</row>
    <row r="837" spans="1:26" ht="23.25" customHeight="1">
      <c r="A837" s="87">
        <v>45646</v>
      </c>
      <c r="B837" s="88">
        <v>-140.49</v>
      </c>
      <c r="C837" s="89" t="s">
        <v>880</v>
      </c>
      <c r="D837" s="95" t="s">
        <v>164</v>
      </c>
      <c r="E837" s="90" t="s">
        <v>155</v>
      </c>
      <c r="F837" s="98"/>
      <c r="G837" s="92" t="s">
        <v>182</v>
      </c>
      <c r="H837" s="97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</row>
    <row r="838" spans="1:26" ht="23.25" customHeight="1">
      <c r="A838" s="87">
        <v>45646</v>
      </c>
      <c r="B838" s="88">
        <v>-2921.01</v>
      </c>
      <c r="C838" s="89" t="s">
        <v>881</v>
      </c>
      <c r="D838" s="95" t="s">
        <v>192</v>
      </c>
      <c r="E838" s="90" t="s">
        <v>155</v>
      </c>
      <c r="F838" s="98" t="s">
        <v>843</v>
      </c>
      <c r="G838" s="92" t="s">
        <v>161</v>
      </c>
      <c r="H838" s="97" t="s">
        <v>233</v>
      </c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</row>
    <row r="839" spans="1:26" ht="23.25" customHeight="1">
      <c r="A839" s="87">
        <v>45646</v>
      </c>
      <c r="B839" s="88">
        <v>-2921.01</v>
      </c>
      <c r="C839" s="89" t="s">
        <v>882</v>
      </c>
      <c r="D839" s="95" t="s">
        <v>192</v>
      </c>
      <c r="E839" s="90" t="s">
        <v>155</v>
      </c>
      <c r="F839" s="98" t="s">
        <v>843</v>
      </c>
      <c r="G839" s="92" t="s">
        <v>161</v>
      </c>
      <c r="H839" s="97" t="s">
        <v>233</v>
      </c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</row>
    <row r="840" spans="1:26" ht="23.25" customHeight="1">
      <c r="A840" s="87">
        <v>45646</v>
      </c>
      <c r="B840" s="88">
        <v>-1701.62</v>
      </c>
      <c r="C840" s="89" t="s">
        <v>883</v>
      </c>
      <c r="D840" s="95" t="s">
        <v>192</v>
      </c>
      <c r="E840" s="90" t="s">
        <v>155</v>
      </c>
      <c r="F840" s="98" t="s">
        <v>843</v>
      </c>
      <c r="G840" s="92" t="s">
        <v>161</v>
      </c>
      <c r="H840" s="97" t="s">
        <v>233</v>
      </c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</row>
    <row r="841" spans="1:26" ht="23.25" customHeight="1">
      <c r="A841" s="87">
        <v>45646</v>
      </c>
      <c r="B841" s="88">
        <v>-1701.62</v>
      </c>
      <c r="C841" s="89" t="s">
        <v>884</v>
      </c>
      <c r="D841" s="95" t="s">
        <v>192</v>
      </c>
      <c r="E841" s="90" t="s">
        <v>155</v>
      </c>
      <c r="F841" s="98" t="s">
        <v>843</v>
      </c>
      <c r="G841" s="92" t="s">
        <v>161</v>
      </c>
      <c r="H841" s="97" t="s">
        <v>233</v>
      </c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</row>
    <row r="842" spans="1:26" ht="23.25" customHeight="1">
      <c r="A842" s="87">
        <v>45646</v>
      </c>
      <c r="B842" s="88">
        <v>-154.1</v>
      </c>
      <c r="C842" s="89" t="s">
        <v>885</v>
      </c>
      <c r="D842" s="95" t="s">
        <v>192</v>
      </c>
      <c r="E842" s="90" t="s">
        <v>155</v>
      </c>
      <c r="F842" s="98" t="s">
        <v>843</v>
      </c>
      <c r="G842" s="92" t="s">
        <v>193</v>
      </c>
      <c r="H842" s="97" t="s">
        <v>194</v>
      </c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</row>
    <row r="843" spans="1:26" ht="23.25" customHeight="1">
      <c r="A843" s="87">
        <v>45646</v>
      </c>
      <c r="B843" s="88">
        <v>-49.72</v>
      </c>
      <c r="C843" s="89" t="s">
        <v>886</v>
      </c>
      <c r="D843" s="95" t="s">
        <v>192</v>
      </c>
      <c r="E843" s="90" t="s">
        <v>155</v>
      </c>
      <c r="F843" s="98" t="s">
        <v>843</v>
      </c>
      <c r="G843" s="92" t="s">
        <v>193</v>
      </c>
      <c r="H843" s="97" t="s">
        <v>194</v>
      </c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</row>
    <row r="844" spans="1:26" ht="23.25" customHeight="1">
      <c r="A844" s="87">
        <v>45646</v>
      </c>
      <c r="B844" s="96">
        <v>4622.63</v>
      </c>
      <c r="C844" s="89" t="s">
        <v>887</v>
      </c>
      <c r="D844" s="95" t="s">
        <v>164</v>
      </c>
      <c r="E844" s="90" t="s">
        <v>155</v>
      </c>
      <c r="F844" s="98"/>
      <c r="G844" s="92" t="s">
        <v>161</v>
      </c>
      <c r="H844" s="97" t="s">
        <v>233</v>
      </c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</row>
    <row r="845" spans="1:26" ht="23.25" customHeight="1">
      <c r="A845" s="87">
        <v>45646</v>
      </c>
      <c r="B845" s="96">
        <v>0.09</v>
      </c>
      <c r="C845" s="89" t="s">
        <v>163</v>
      </c>
      <c r="D845" s="95" t="s">
        <v>164</v>
      </c>
      <c r="E845" s="90" t="s">
        <v>155</v>
      </c>
      <c r="F845" s="98"/>
      <c r="G845" s="92" t="s">
        <v>165</v>
      </c>
      <c r="H845" s="97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</row>
    <row r="846" spans="1:26" ht="23.25" customHeight="1">
      <c r="A846" s="87">
        <v>45649</v>
      </c>
      <c r="B846" s="96">
        <v>10000.89</v>
      </c>
      <c r="C846" s="89" t="s">
        <v>243</v>
      </c>
      <c r="D846" s="95" t="s">
        <v>164</v>
      </c>
      <c r="E846" s="90" t="s">
        <v>155</v>
      </c>
      <c r="F846" s="98"/>
      <c r="G846" s="92" t="s">
        <v>244</v>
      </c>
      <c r="H846" s="97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</row>
    <row r="847" spans="1:26" ht="23.25" customHeight="1">
      <c r="A847" s="87">
        <v>45649</v>
      </c>
      <c r="B847" s="88">
        <v>-1555.09</v>
      </c>
      <c r="C847" s="89" t="s">
        <v>888</v>
      </c>
      <c r="D847" s="95" t="s">
        <v>206</v>
      </c>
      <c r="E847" s="90" t="s">
        <v>155</v>
      </c>
      <c r="F847" s="98" t="s">
        <v>843</v>
      </c>
      <c r="G847" s="92" t="s">
        <v>193</v>
      </c>
      <c r="H847" s="97" t="s">
        <v>194</v>
      </c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</row>
    <row r="848" spans="1:26" ht="23.25" customHeight="1">
      <c r="A848" s="87">
        <v>45649</v>
      </c>
      <c r="B848" s="88">
        <v>-1500</v>
      </c>
      <c r="C848" s="89" t="s">
        <v>199</v>
      </c>
      <c r="D848" s="95" t="s">
        <v>200</v>
      </c>
      <c r="E848" s="90" t="s">
        <v>155</v>
      </c>
      <c r="F848" s="98" t="s">
        <v>843</v>
      </c>
      <c r="G848" s="92" t="s">
        <v>193</v>
      </c>
      <c r="H848" s="97" t="s">
        <v>201</v>
      </c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</row>
    <row r="849" spans="1:26" ht="23.25" customHeight="1">
      <c r="A849" s="87">
        <v>45656</v>
      </c>
      <c r="B849" s="96">
        <v>20000</v>
      </c>
      <c r="C849" s="89" t="s">
        <v>433</v>
      </c>
      <c r="D849" s="95" t="s">
        <v>889</v>
      </c>
      <c r="E849" s="90" t="s">
        <v>155</v>
      </c>
      <c r="F849" s="98"/>
      <c r="G849" s="92" t="s">
        <v>346</v>
      </c>
      <c r="H849" s="97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</row>
    <row r="850" spans="1:26" ht="23.25" customHeight="1">
      <c r="A850" s="99"/>
      <c r="B850" s="100"/>
      <c r="C850" s="101"/>
      <c r="D850" s="102"/>
      <c r="E850" s="102"/>
      <c r="F850" s="102"/>
      <c r="G850" s="103"/>
      <c r="H850" s="104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</row>
    <row r="851" spans="1:26" ht="23.25" customHeight="1">
      <c r="A851" s="99"/>
      <c r="B851" s="100"/>
      <c r="C851" s="101"/>
      <c r="D851" s="102"/>
      <c r="E851" s="102"/>
      <c r="F851" s="102"/>
      <c r="G851" s="103"/>
      <c r="H851" s="104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</row>
    <row r="852" spans="1:26" ht="23.25" customHeight="1">
      <c r="A852" s="99"/>
      <c r="B852" s="100"/>
      <c r="C852" s="101"/>
      <c r="D852" s="102"/>
      <c r="E852" s="102"/>
      <c r="F852" s="102"/>
      <c r="G852" s="103"/>
      <c r="H852" s="104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</row>
    <row r="853" spans="1:26" ht="23.25" customHeight="1">
      <c r="A853" s="99"/>
      <c r="B853" s="100"/>
      <c r="C853" s="101"/>
      <c r="D853" s="102"/>
      <c r="E853" s="102"/>
      <c r="F853" s="102"/>
      <c r="G853" s="103"/>
      <c r="H853" s="104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</row>
    <row r="854" spans="1:26" ht="23.25" customHeight="1">
      <c r="A854" s="99"/>
      <c r="B854" s="100"/>
      <c r="C854" s="101"/>
      <c r="D854" s="102"/>
      <c r="E854" s="102"/>
      <c r="F854" s="102"/>
      <c r="G854" s="103"/>
      <c r="H854" s="104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</row>
    <row r="855" spans="1:26" ht="23.25" customHeight="1">
      <c r="A855" s="99"/>
      <c r="B855" s="100"/>
      <c r="C855" s="101"/>
      <c r="D855" s="102"/>
      <c r="E855" s="102"/>
      <c r="F855" s="102"/>
      <c r="G855" s="103"/>
      <c r="H855" s="104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</row>
    <row r="856" spans="1:26" ht="23.25" customHeight="1">
      <c r="A856" s="99"/>
      <c r="B856" s="100"/>
      <c r="C856" s="101"/>
      <c r="D856" s="102"/>
      <c r="E856" s="102"/>
      <c r="F856" s="102"/>
      <c r="G856" s="103"/>
      <c r="H856" s="104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</row>
    <row r="857" spans="1:26" ht="23.25" customHeight="1">
      <c r="A857" s="99"/>
      <c r="B857" s="100"/>
      <c r="C857" s="101"/>
      <c r="D857" s="102"/>
      <c r="E857" s="102"/>
      <c r="F857" s="102"/>
      <c r="G857" s="103"/>
      <c r="H857" s="104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</row>
    <row r="858" spans="1:26" ht="23.25" customHeight="1">
      <c r="A858" s="99"/>
      <c r="B858" s="100"/>
      <c r="C858" s="101"/>
      <c r="D858" s="102"/>
      <c r="E858" s="102"/>
      <c r="F858" s="102"/>
      <c r="G858" s="103"/>
      <c r="H858" s="104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</row>
    <row r="859" spans="1:26" ht="23.25" customHeight="1">
      <c r="A859" s="99"/>
      <c r="B859" s="100"/>
      <c r="C859" s="101"/>
      <c r="D859" s="102"/>
      <c r="E859" s="102"/>
      <c r="F859" s="102"/>
      <c r="G859" s="103"/>
      <c r="H859" s="104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</row>
    <row r="860" spans="1:26" ht="23.25" customHeight="1">
      <c r="A860" s="99"/>
      <c r="B860" s="100"/>
      <c r="C860" s="101"/>
      <c r="D860" s="102"/>
      <c r="E860" s="102"/>
      <c r="F860" s="102"/>
      <c r="G860" s="103"/>
      <c r="H860" s="104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</row>
    <row r="861" spans="1:26" ht="23.25" customHeight="1">
      <c r="A861" s="99"/>
      <c r="B861" s="100"/>
      <c r="C861" s="101"/>
      <c r="D861" s="102"/>
      <c r="E861" s="102"/>
      <c r="F861" s="102"/>
      <c r="G861" s="103"/>
      <c r="H861" s="104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</row>
    <row r="862" spans="1:26" ht="23.25" customHeight="1">
      <c r="A862" s="99"/>
      <c r="B862" s="100"/>
      <c r="C862" s="101"/>
      <c r="D862" s="102"/>
      <c r="E862" s="102"/>
      <c r="F862" s="102"/>
      <c r="G862" s="103"/>
      <c r="H862" s="104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</row>
    <row r="863" spans="1:26" ht="23.25" customHeight="1">
      <c r="A863" s="99"/>
      <c r="B863" s="100"/>
      <c r="C863" s="101"/>
      <c r="D863" s="102"/>
      <c r="E863" s="102"/>
      <c r="F863" s="102"/>
      <c r="G863" s="103"/>
      <c r="H863" s="104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</row>
    <row r="864" spans="1:26" ht="23.25" customHeight="1">
      <c r="A864" s="99"/>
      <c r="B864" s="100"/>
      <c r="C864" s="101"/>
      <c r="D864" s="102"/>
      <c r="E864" s="102"/>
      <c r="F864" s="102"/>
      <c r="G864" s="103"/>
      <c r="H864" s="104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</row>
    <row r="865" spans="1:26" ht="23.25" customHeight="1">
      <c r="A865" s="99"/>
      <c r="B865" s="100"/>
      <c r="C865" s="101"/>
      <c r="D865" s="102"/>
      <c r="E865" s="102"/>
      <c r="F865" s="102"/>
      <c r="G865" s="103"/>
      <c r="H865" s="104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</row>
    <row r="866" spans="1:26" ht="23.25" customHeight="1">
      <c r="A866" s="99"/>
      <c r="B866" s="100"/>
      <c r="C866" s="101"/>
      <c r="D866" s="102"/>
      <c r="E866" s="102"/>
      <c r="F866" s="102"/>
      <c r="G866" s="103"/>
      <c r="H866" s="104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</row>
    <row r="867" spans="1:26" ht="23.25" customHeight="1">
      <c r="A867" s="99"/>
      <c r="B867" s="100"/>
      <c r="C867" s="101"/>
      <c r="D867" s="102"/>
      <c r="E867" s="102"/>
      <c r="F867" s="102"/>
      <c r="G867" s="103"/>
      <c r="H867" s="104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</row>
    <row r="868" spans="1:26" ht="23.25" customHeight="1">
      <c r="A868" s="99"/>
      <c r="B868" s="100"/>
      <c r="C868" s="101"/>
      <c r="D868" s="102"/>
      <c r="E868" s="102"/>
      <c r="F868" s="102"/>
      <c r="G868" s="103"/>
      <c r="H868" s="104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</row>
    <row r="869" spans="1:26" ht="23.25" customHeight="1">
      <c r="A869" s="99"/>
      <c r="B869" s="100"/>
      <c r="C869" s="101"/>
      <c r="D869" s="102"/>
      <c r="E869" s="102"/>
      <c r="F869" s="102"/>
      <c r="G869" s="103"/>
      <c r="H869" s="104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</row>
    <row r="870" spans="1:26" ht="23.25" customHeight="1">
      <c r="A870" s="99"/>
      <c r="B870" s="100"/>
      <c r="C870" s="101"/>
      <c r="D870" s="102"/>
      <c r="E870" s="102"/>
      <c r="F870" s="102"/>
      <c r="G870" s="103"/>
      <c r="H870" s="104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</row>
    <row r="871" spans="1:26" ht="23.25" customHeight="1">
      <c r="A871" s="99"/>
      <c r="B871" s="100"/>
      <c r="C871" s="101"/>
      <c r="D871" s="102"/>
      <c r="E871" s="102"/>
      <c r="F871" s="102"/>
      <c r="G871" s="103"/>
      <c r="H871" s="104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</row>
    <row r="872" spans="1:26" ht="23.25" customHeight="1">
      <c r="A872" s="99"/>
      <c r="B872" s="100"/>
      <c r="C872" s="101"/>
      <c r="D872" s="102"/>
      <c r="E872" s="102"/>
      <c r="F872" s="102"/>
      <c r="G872" s="103"/>
      <c r="H872" s="104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</row>
    <row r="873" spans="1:26" ht="23.25" customHeight="1">
      <c r="A873" s="99"/>
      <c r="B873" s="100"/>
      <c r="C873" s="101"/>
      <c r="D873" s="102"/>
      <c r="E873" s="102"/>
      <c r="F873" s="102"/>
      <c r="G873" s="103"/>
      <c r="H873" s="104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</row>
    <row r="874" spans="1:26" ht="23.25" customHeight="1">
      <c r="A874" s="99"/>
      <c r="B874" s="100"/>
      <c r="C874" s="101"/>
      <c r="D874" s="102"/>
      <c r="E874" s="102"/>
      <c r="F874" s="102"/>
      <c r="G874" s="103"/>
      <c r="H874" s="104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</row>
    <row r="875" spans="1:26" ht="23.25" customHeight="1">
      <c r="A875" s="99"/>
      <c r="B875" s="100"/>
      <c r="C875" s="101"/>
      <c r="D875" s="102"/>
      <c r="E875" s="102"/>
      <c r="F875" s="102"/>
      <c r="G875" s="103"/>
      <c r="H875" s="104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</row>
    <row r="876" spans="1:26" ht="23.25" customHeight="1">
      <c r="A876" s="99"/>
      <c r="B876" s="100"/>
      <c r="C876" s="101"/>
      <c r="D876" s="102"/>
      <c r="E876" s="102"/>
      <c r="F876" s="102"/>
      <c r="G876" s="103"/>
      <c r="H876" s="104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</row>
    <row r="877" spans="1:26" ht="23.25" customHeight="1">
      <c r="A877" s="99"/>
      <c r="B877" s="100"/>
      <c r="C877" s="101"/>
      <c r="D877" s="102"/>
      <c r="E877" s="102"/>
      <c r="F877" s="102"/>
      <c r="G877" s="103"/>
      <c r="H877" s="104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</row>
    <row r="878" spans="1:26" ht="23.25" customHeight="1">
      <c r="A878" s="99"/>
      <c r="B878" s="100"/>
      <c r="C878" s="101"/>
      <c r="D878" s="102"/>
      <c r="E878" s="102"/>
      <c r="F878" s="102"/>
      <c r="G878" s="103"/>
      <c r="H878" s="104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</row>
    <row r="879" spans="1:26" ht="23.25" customHeight="1">
      <c r="A879" s="99"/>
      <c r="B879" s="100"/>
      <c r="C879" s="101"/>
      <c r="D879" s="102"/>
      <c r="E879" s="102"/>
      <c r="F879" s="102"/>
      <c r="G879" s="103"/>
      <c r="H879" s="104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</row>
    <row r="880" spans="1:26" ht="23.25" customHeight="1">
      <c r="A880" s="99"/>
      <c r="B880" s="100"/>
      <c r="C880" s="101"/>
      <c r="D880" s="102"/>
      <c r="E880" s="102"/>
      <c r="F880" s="102"/>
      <c r="G880" s="103"/>
      <c r="H880" s="104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</row>
    <row r="881" spans="1:26" ht="23.25" customHeight="1">
      <c r="A881" s="99"/>
      <c r="B881" s="100"/>
      <c r="C881" s="101"/>
      <c r="D881" s="102"/>
      <c r="E881" s="102"/>
      <c r="F881" s="102"/>
      <c r="G881" s="103"/>
      <c r="H881" s="104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</row>
    <row r="882" spans="1:26" ht="23.25" customHeight="1">
      <c r="A882" s="99"/>
      <c r="B882" s="100"/>
      <c r="C882" s="101"/>
      <c r="D882" s="102"/>
      <c r="E882" s="102"/>
      <c r="F882" s="102"/>
      <c r="G882" s="103"/>
      <c r="H882" s="104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</row>
    <row r="883" spans="1:26" ht="23.25" customHeight="1">
      <c r="A883" s="99"/>
      <c r="B883" s="100"/>
      <c r="C883" s="101"/>
      <c r="D883" s="102"/>
      <c r="E883" s="102"/>
      <c r="F883" s="102"/>
      <c r="G883" s="103"/>
      <c r="H883" s="104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</row>
    <row r="884" spans="1:26" ht="23.25" customHeight="1">
      <c r="A884" s="99"/>
      <c r="B884" s="100"/>
      <c r="C884" s="101"/>
      <c r="D884" s="102"/>
      <c r="E884" s="102"/>
      <c r="F884" s="102"/>
      <c r="G884" s="103"/>
      <c r="H884" s="104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</row>
    <row r="885" spans="1:26" ht="23.25" customHeight="1">
      <c r="A885" s="99"/>
      <c r="B885" s="100"/>
      <c r="C885" s="101"/>
      <c r="D885" s="102"/>
      <c r="E885" s="102"/>
      <c r="F885" s="102"/>
      <c r="G885" s="103"/>
      <c r="H885" s="104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</row>
    <row r="886" spans="1:26" ht="23.25" customHeight="1">
      <c r="A886" s="99"/>
      <c r="B886" s="100"/>
      <c r="C886" s="101"/>
      <c r="D886" s="102"/>
      <c r="E886" s="102"/>
      <c r="F886" s="102"/>
      <c r="G886" s="103"/>
      <c r="H886" s="104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</row>
    <row r="887" spans="1:26" ht="23.25" customHeight="1">
      <c r="A887" s="99"/>
      <c r="B887" s="100"/>
      <c r="C887" s="101"/>
      <c r="D887" s="102"/>
      <c r="E887" s="102"/>
      <c r="F887" s="102"/>
      <c r="G887" s="103"/>
      <c r="H887" s="104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</row>
    <row r="888" spans="1:26" ht="23.25" customHeight="1">
      <c r="A888" s="99"/>
      <c r="B888" s="100"/>
      <c r="C888" s="101"/>
      <c r="D888" s="102"/>
      <c r="E888" s="102"/>
      <c r="F888" s="102"/>
      <c r="G888" s="103"/>
      <c r="H888" s="104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</row>
    <row r="889" spans="1:26" ht="23.25" customHeight="1">
      <c r="A889" s="99"/>
      <c r="B889" s="100"/>
      <c r="C889" s="101"/>
      <c r="D889" s="102"/>
      <c r="E889" s="102"/>
      <c r="F889" s="102"/>
      <c r="G889" s="103"/>
      <c r="H889" s="104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</row>
    <row r="890" spans="1:26" ht="23.25" customHeight="1">
      <c r="A890" s="99"/>
      <c r="B890" s="100"/>
      <c r="C890" s="101"/>
      <c r="D890" s="102"/>
      <c r="E890" s="102"/>
      <c r="F890" s="102"/>
      <c r="G890" s="103"/>
      <c r="H890" s="104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</row>
    <row r="891" spans="1:26" ht="23.25" customHeight="1">
      <c r="A891" s="99"/>
      <c r="B891" s="100"/>
      <c r="C891" s="101"/>
      <c r="D891" s="102"/>
      <c r="E891" s="102"/>
      <c r="F891" s="102"/>
      <c r="G891" s="103"/>
      <c r="H891" s="104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</row>
    <row r="892" spans="1:26" ht="23.25" customHeight="1">
      <c r="A892" s="99"/>
      <c r="B892" s="100"/>
      <c r="C892" s="101"/>
      <c r="D892" s="102"/>
      <c r="E892" s="102"/>
      <c r="F892" s="102"/>
      <c r="G892" s="103"/>
      <c r="H892" s="104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</row>
    <row r="893" spans="1:26" ht="23.25" customHeight="1">
      <c r="A893" s="99"/>
      <c r="B893" s="100"/>
      <c r="C893" s="101"/>
      <c r="D893" s="102"/>
      <c r="E893" s="102"/>
      <c r="F893" s="102"/>
      <c r="G893" s="103"/>
      <c r="H893" s="104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</row>
    <row r="894" spans="1:26" ht="23.25" customHeight="1">
      <c r="A894" s="99"/>
      <c r="B894" s="100"/>
      <c r="C894" s="101"/>
      <c r="D894" s="102"/>
      <c r="E894" s="102"/>
      <c r="F894" s="102"/>
      <c r="G894" s="103"/>
      <c r="H894" s="104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</row>
    <row r="895" spans="1:26" ht="23.25" customHeight="1">
      <c r="A895" s="99"/>
      <c r="B895" s="100"/>
      <c r="C895" s="101"/>
      <c r="D895" s="102"/>
      <c r="E895" s="102"/>
      <c r="F895" s="102"/>
      <c r="G895" s="103"/>
      <c r="H895" s="104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</row>
    <row r="896" spans="1:26" ht="23.25" customHeight="1">
      <c r="A896" s="99"/>
      <c r="B896" s="100"/>
      <c r="C896" s="101"/>
      <c r="D896" s="102"/>
      <c r="E896" s="102"/>
      <c r="F896" s="102"/>
      <c r="G896" s="103"/>
      <c r="H896" s="104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</row>
    <row r="897" spans="1:26" ht="23.25" customHeight="1">
      <c r="A897" s="99"/>
      <c r="B897" s="100"/>
      <c r="C897" s="101"/>
      <c r="D897" s="102"/>
      <c r="E897" s="102"/>
      <c r="F897" s="102"/>
      <c r="G897" s="103"/>
      <c r="H897" s="104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</row>
    <row r="898" spans="1:26" ht="23.25" customHeight="1">
      <c r="A898" s="99"/>
      <c r="B898" s="100"/>
      <c r="C898" s="101"/>
      <c r="D898" s="102"/>
      <c r="E898" s="102"/>
      <c r="F898" s="102"/>
      <c r="G898" s="103"/>
      <c r="H898" s="104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</row>
    <row r="899" spans="1:26" ht="23.25" customHeight="1">
      <c r="A899" s="99"/>
      <c r="B899" s="100"/>
      <c r="C899" s="101"/>
      <c r="D899" s="102"/>
      <c r="E899" s="102"/>
      <c r="F899" s="102"/>
      <c r="G899" s="103"/>
      <c r="H899" s="104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</row>
    <row r="900" spans="1:26" ht="23.25" customHeight="1">
      <c r="A900" s="99"/>
      <c r="B900" s="100"/>
      <c r="C900" s="101"/>
      <c r="D900" s="102"/>
      <c r="E900" s="102"/>
      <c r="F900" s="102"/>
      <c r="G900" s="103"/>
      <c r="H900" s="104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</row>
    <row r="901" spans="1:26" ht="23.25" customHeight="1">
      <c r="A901" s="99"/>
      <c r="B901" s="100"/>
      <c r="C901" s="101"/>
      <c r="D901" s="102"/>
      <c r="E901" s="102"/>
      <c r="F901" s="102"/>
      <c r="G901" s="103"/>
      <c r="H901" s="104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</row>
    <row r="902" spans="1:26" ht="23.25" customHeight="1">
      <c r="A902" s="99"/>
      <c r="B902" s="100"/>
      <c r="C902" s="101"/>
      <c r="D902" s="102"/>
      <c r="E902" s="102"/>
      <c r="F902" s="102"/>
      <c r="G902" s="103"/>
      <c r="H902" s="104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</row>
    <row r="903" spans="1:26" ht="23.25" customHeight="1">
      <c r="A903" s="99"/>
      <c r="B903" s="100"/>
      <c r="C903" s="101"/>
      <c r="D903" s="102"/>
      <c r="E903" s="102"/>
      <c r="F903" s="102"/>
      <c r="G903" s="103"/>
      <c r="H903" s="104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</row>
    <row r="904" spans="1:26" ht="23.25" customHeight="1">
      <c r="A904" s="99"/>
      <c r="B904" s="100"/>
      <c r="C904" s="101"/>
      <c r="D904" s="102"/>
      <c r="E904" s="102"/>
      <c r="F904" s="102"/>
      <c r="G904" s="103"/>
      <c r="H904" s="104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</row>
    <row r="905" spans="1:26" ht="23.25" customHeight="1">
      <c r="A905" s="99"/>
      <c r="B905" s="100"/>
      <c r="C905" s="101"/>
      <c r="D905" s="102"/>
      <c r="E905" s="102"/>
      <c r="F905" s="102"/>
      <c r="G905" s="103"/>
      <c r="H905" s="104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</row>
    <row r="906" spans="1:26" ht="23.25" customHeight="1">
      <c r="A906" s="99"/>
      <c r="B906" s="100"/>
      <c r="C906" s="101"/>
      <c r="D906" s="102"/>
      <c r="E906" s="102"/>
      <c r="F906" s="102"/>
      <c r="G906" s="103"/>
      <c r="H906" s="104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</row>
    <row r="907" spans="1:26" ht="23.25" customHeight="1">
      <c r="A907" s="99"/>
      <c r="B907" s="100"/>
      <c r="C907" s="101"/>
      <c r="D907" s="102"/>
      <c r="E907" s="102"/>
      <c r="F907" s="102"/>
      <c r="G907" s="103"/>
      <c r="H907" s="104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</row>
    <row r="908" spans="1:26" ht="23.25" customHeight="1">
      <c r="A908" s="99"/>
      <c r="B908" s="100"/>
      <c r="C908" s="101"/>
      <c r="D908" s="102"/>
      <c r="E908" s="102"/>
      <c r="F908" s="102"/>
      <c r="G908" s="103"/>
      <c r="H908" s="104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</row>
    <row r="909" spans="1:26" ht="23.25" customHeight="1">
      <c r="A909" s="99"/>
      <c r="B909" s="100"/>
      <c r="C909" s="101"/>
      <c r="D909" s="102"/>
      <c r="E909" s="102"/>
      <c r="F909" s="102"/>
      <c r="G909" s="103"/>
      <c r="H909" s="104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</row>
    <row r="910" spans="1:26" ht="23.25" customHeight="1">
      <c r="A910" s="99"/>
      <c r="B910" s="100"/>
      <c r="C910" s="101"/>
      <c r="D910" s="102"/>
      <c r="E910" s="102"/>
      <c r="F910" s="102"/>
      <c r="G910" s="103"/>
      <c r="H910" s="104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</row>
    <row r="911" spans="1:26" ht="23.25" customHeight="1">
      <c r="A911" s="99"/>
      <c r="B911" s="100"/>
      <c r="C911" s="101"/>
      <c r="D911" s="102"/>
      <c r="E911" s="102"/>
      <c r="F911" s="102"/>
      <c r="G911" s="103"/>
      <c r="H911" s="104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</row>
    <row r="912" spans="1:26" ht="23.25" customHeight="1">
      <c r="A912" s="99"/>
      <c r="B912" s="100"/>
      <c r="C912" s="101"/>
      <c r="D912" s="102"/>
      <c r="E912" s="102"/>
      <c r="F912" s="102"/>
      <c r="G912" s="103"/>
      <c r="H912" s="104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</row>
    <row r="913" spans="1:26" ht="23.25" customHeight="1">
      <c r="A913" s="99"/>
      <c r="B913" s="100"/>
      <c r="C913" s="101"/>
      <c r="D913" s="102"/>
      <c r="E913" s="102"/>
      <c r="F913" s="102"/>
      <c r="G913" s="103"/>
      <c r="H913" s="104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</row>
    <row r="914" spans="1:26" ht="23.25" customHeight="1">
      <c r="A914" s="99"/>
      <c r="B914" s="100"/>
      <c r="C914" s="101"/>
      <c r="D914" s="102"/>
      <c r="E914" s="102"/>
      <c r="F914" s="102"/>
      <c r="G914" s="103"/>
      <c r="H914" s="104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</row>
    <row r="915" spans="1:26" ht="23.25" customHeight="1">
      <c r="A915" s="99"/>
      <c r="B915" s="100"/>
      <c r="C915" s="101"/>
      <c r="D915" s="102"/>
      <c r="E915" s="102"/>
      <c r="F915" s="102"/>
      <c r="G915" s="103"/>
      <c r="H915" s="104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</row>
    <row r="916" spans="1:26" ht="23.25" customHeight="1">
      <c r="A916" s="99"/>
      <c r="B916" s="100"/>
      <c r="C916" s="101"/>
      <c r="D916" s="102"/>
      <c r="E916" s="102"/>
      <c r="F916" s="102"/>
      <c r="G916" s="103"/>
      <c r="H916" s="104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</row>
    <row r="917" spans="1:26" ht="23.25" customHeight="1">
      <c r="A917" s="99"/>
      <c r="B917" s="100"/>
      <c r="C917" s="101"/>
      <c r="D917" s="102"/>
      <c r="E917" s="102"/>
      <c r="F917" s="102"/>
      <c r="G917" s="103"/>
      <c r="H917" s="104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</row>
    <row r="918" spans="1:26" ht="23.25" customHeight="1">
      <c r="A918" s="99"/>
      <c r="B918" s="100"/>
      <c r="C918" s="101"/>
      <c r="D918" s="102"/>
      <c r="E918" s="102"/>
      <c r="F918" s="102"/>
      <c r="G918" s="103"/>
      <c r="H918" s="104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</row>
    <row r="919" spans="1:26" ht="23.25" customHeight="1">
      <c r="A919" s="99"/>
      <c r="B919" s="100"/>
      <c r="C919" s="101"/>
      <c r="D919" s="102"/>
      <c r="E919" s="102"/>
      <c r="F919" s="102"/>
      <c r="G919" s="103"/>
      <c r="H919" s="104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</row>
    <row r="920" spans="1:26" ht="23.25" customHeight="1">
      <c r="A920" s="99"/>
      <c r="B920" s="100"/>
      <c r="C920" s="101"/>
      <c r="D920" s="102"/>
      <c r="E920" s="102"/>
      <c r="F920" s="102"/>
      <c r="G920" s="103"/>
      <c r="H920" s="104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</row>
    <row r="921" spans="1:26" ht="23.25" customHeight="1">
      <c r="A921" s="99"/>
      <c r="B921" s="100"/>
      <c r="C921" s="101"/>
      <c r="D921" s="102"/>
      <c r="E921" s="102"/>
      <c r="F921" s="102"/>
      <c r="G921" s="103"/>
      <c r="H921" s="104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</row>
    <row r="922" spans="1:26" ht="23.25" customHeight="1">
      <c r="A922" s="99"/>
      <c r="B922" s="100"/>
      <c r="C922" s="101"/>
      <c r="D922" s="102"/>
      <c r="E922" s="102"/>
      <c r="F922" s="102"/>
      <c r="G922" s="103"/>
      <c r="H922" s="104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</row>
    <row r="923" spans="1:26" ht="23.25" customHeight="1">
      <c r="A923" s="99"/>
      <c r="B923" s="100"/>
      <c r="C923" s="101"/>
      <c r="D923" s="102"/>
      <c r="E923" s="102"/>
      <c r="F923" s="102"/>
      <c r="G923" s="103"/>
      <c r="H923" s="104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</row>
    <row r="924" spans="1:26" ht="23.25" customHeight="1">
      <c r="A924" s="99"/>
      <c r="B924" s="100"/>
      <c r="C924" s="101"/>
      <c r="D924" s="102"/>
      <c r="E924" s="102"/>
      <c r="F924" s="102"/>
      <c r="G924" s="103"/>
      <c r="H924" s="104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</row>
    <row r="925" spans="1:26" ht="23.25" customHeight="1">
      <c r="A925" s="99"/>
      <c r="B925" s="100"/>
      <c r="C925" s="101"/>
      <c r="D925" s="102"/>
      <c r="E925" s="102"/>
      <c r="F925" s="102"/>
      <c r="G925" s="103"/>
      <c r="H925" s="104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</row>
    <row r="926" spans="1:26" ht="23.25" customHeight="1">
      <c r="A926" s="99"/>
      <c r="B926" s="100"/>
      <c r="C926" s="101"/>
      <c r="D926" s="102"/>
      <c r="E926" s="102"/>
      <c r="F926" s="102"/>
      <c r="G926" s="103"/>
      <c r="H926" s="104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</row>
    <row r="927" spans="1:26" ht="23.25" customHeight="1">
      <c r="A927" s="99"/>
      <c r="B927" s="100"/>
      <c r="C927" s="101"/>
      <c r="D927" s="102"/>
      <c r="E927" s="102"/>
      <c r="F927" s="102"/>
      <c r="G927" s="103"/>
      <c r="H927" s="104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  <c r="V927" s="79"/>
      <c r="W927" s="79"/>
      <c r="X927" s="79"/>
      <c r="Y927" s="79"/>
      <c r="Z927" s="79"/>
    </row>
    <row r="928" spans="1:26" ht="23.25" customHeight="1">
      <c r="A928" s="99"/>
      <c r="B928" s="100"/>
      <c r="C928" s="101"/>
      <c r="D928" s="102"/>
      <c r="E928" s="102"/>
      <c r="F928" s="102"/>
      <c r="G928" s="103"/>
      <c r="H928" s="104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  <c r="V928" s="79"/>
      <c r="W928" s="79"/>
      <c r="X928" s="79"/>
      <c r="Y928" s="79"/>
      <c r="Z928" s="79"/>
    </row>
    <row r="929" spans="1:26" ht="23.25" customHeight="1">
      <c r="A929" s="99"/>
      <c r="B929" s="100"/>
      <c r="C929" s="101"/>
      <c r="D929" s="102"/>
      <c r="E929" s="102"/>
      <c r="F929" s="102"/>
      <c r="G929" s="103"/>
      <c r="H929" s="104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  <c r="V929" s="79"/>
      <c r="W929" s="79"/>
      <c r="X929" s="79"/>
      <c r="Y929" s="79"/>
      <c r="Z929" s="79"/>
    </row>
    <row r="930" spans="1:26" ht="23.25" customHeight="1">
      <c r="A930" s="99"/>
      <c r="B930" s="100"/>
      <c r="C930" s="101"/>
      <c r="D930" s="102"/>
      <c r="E930" s="102"/>
      <c r="F930" s="102"/>
      <c r="G930" s="103"/>
      <c r="H930" s="104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  <c r="V930" s="79"/>
      <c r="W930" s="79"/>
      <c r="X930" s="79"/>
      <c r="Y930" s="79"/>
      <c r="Z930" s="79"/>
    </row>
    <row r="931" spans="1:26" ht="23.25" customHeight="1">
      <c r="A931" s="99"/>
      <c r="B931" s="100"/>
      <c r="C931" s="101"/>
      <c r="D931" s="102"/>
      <c r="E931" s="102"/>
      <c r="F931" s="102"/>
      <c r="G931" s="103"/>
      <c r="H931" s="104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  <c r="V931" s="79"/>
      <c r="W931" s="79"/>
      <c r="X931" s="79"/>
      <c r="Y931" s="79"/>
      <c r="Z931" s="79"/>
    </row>
    <row r="932" spans="1:26" ht="23.25" customHeight="1">
      <c r="A932" s="99"/>
      <c r="B932" s="100"/>
      <c r="C932" s="101"/>
      <c r="D932" s="102"/>
      <c r="E932" s="102"/>
      <c r="F932" s="102"/>
      <c r="G932" s="103"/>
      <c r="H932" s="104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  <c r="V932" s="79"/>
      <c r="W932" s="79"/>
      <c r="X932" s="79"/>
      <c r="Y932" s="79"/>
      <c r="Z932" s="79"/>
    </row>
    <row r="933" spans="1:26" ht="23.25" customHeight="1">
      <c r="A933" s="99"/>
      <c r="B933" s="100"/>
      <c r="C933" s="101"/>
      <c r="D933" s="102"/>
      <c r="E933" s="102"/>
      <c r="F933" s="102"/>
      <c r="G933" s="103"/>
      <c r="H933" s="104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79"/>
      <c r="V933" s="79"/>
      <c r="W933" s="79"/>
      <c r="X933" s="79"/>
      <c r="Y933" s="79"/>
      <c r="Z933" s="79"/>
    </row>
    <row r="934" spans="1:26" ht="23.25" customHeight="1">
      <c r="A934" s="99"/>
      <c r="B934" s="100"/>
      <c r="C934" s="101"/>
      <c r="D934" s="102"/>
      <c r="E934" s="102"/>
      <c r="F934" s="102"/>
      <c r="G934" s="103"/>
      <c r="H934" s="104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79"/>
      <c r="V934" s="79"/>
      <c r="W934" s="79"/>
      <c r="X934" s="79"/>
      <c r="Y934" s="79"/>
      <c r="Z934" s="79"/>
    </row>
    <row r="935" spans="1:26" ht="23.25" customHeight="1">
      <c r="A935" s="99"/>
      <c r="B935" s="100"/>
      <c r="C935" s="101"/>
      <c r="D935" s="102"/>
      <c r="E935" s="102"/>
      <c r="F935" s="102"/>
      <c r="G935" s="103"/>
      <c r="H935" s="104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79"/>
      <c r="V935" s="79"/>
      <c r="W935" s="79"/>
      <c r="X935" s="79"/>
      <c r="Y935" s="79"/>
      <c r="Z935" s="79"/>
    </row>
    <row r="936" spans="1:26" ht="23.25" customHeight="1">
      <c r="A936" s="99"/>
      <c r="B936" s="100"/>
      <c r="C936" s="101"/>
      <c r="D936" s="102"/>
      <c r="E936" s="102"/>
      <c r="F936" s="102"/>
      <c r="G936" s="103"/>
      <c r="H936" s="104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79"/>
      <c r="V936" s="79"/>
      <c r="W936" s="79"/>
      <c r="X936" s="79"/>
      <c r="Y936" s="79"/>
      <c r="Z936" s="79"/>
    </row>
    <row r="937" spans="1:26" ht="23.25" customHeight="1">
      <c r="A937" s="99"/>
      <c r="B937" s="100"/>
      <c r="C937" s="101"/>
      <c r="D937" s="102"/>
      <c r="E937" s="102"/>
      <c r="F937" s="102"/>
      <c r="G937" s="103"/>
      <c r="H937" s="104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79"/>
      <c r="V937" s="79"/>
      <c r="W937" s="79"/>
      <c r="X937" s="79"/>
      <c r="Y937" s="79"/>
      <c r="Z937" s="79"/>
    </row>
    <row r="938" spans="1:26" ht="23.25" customHeight="1">
      <c r="A938" s="99"/>
      <c r="B938" s="100"/>
      <c r="C938" s="101"/>
      <c r="D938" s="102"/>
      <c r="E938" s="102"/>
      <c r="F938" s="102"/>
      <c r="G938" s="103"/>
      <c r="H938" s="104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79"/>
      <c r="V938" s="79"/>
      <c r="W938" s="79"/>
      <c r="X938" s="79"/>
      <c r="Y938" s="79"/>
      <c r="Z938" s="79"/>
    </row>
    <row r="939" spans="1:26" ht="23.25" customHeight="1">
      <c r="A939" s="99"/>
      <c r="B939" s="100"/>
      <c r="C939" s="101"/>
      <c r="D939" s="102"/>
      <c r="E939" s="102"/>
      <c r="F939" s="102"/>
      <c r="G939" s="103"/>
      <c r="H939" s="104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79"/>
      <c r="V939" s="79"/>
      <c r="W939" s="79"/>
      <c r="X939" s="79"/>
      <c r="Y939" s="79"/>
      <c r="Z939" s="79"/>
    </row>
    <row r="940" spans="1:26" ht="23.25" customHeight="1">
      <c r="A940" s="99"/>
      <c r="B940" s="100"/>
      <c r="C940" s="101"/>
      <c r="D940" s="102"/>
      <c r="E940" s="102"/>
      <c r="F940" s="102"/>
      <c r="G940" s="103"/>
      <c r="H940" s="104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79"/>
      <c r="V940" s="79"/>
      <c r="W940" s="79"/>
      <c r="X940" s="79"/>
      <c r="Y940" s="79"/>
      <c r="Z940" s="79"/>
    </row>
    <row r="941" spans="1:26" ht="23.25" customHeight="1">
      <c r="A941" s="99"/>
      <c r="B941" s="100"/>
      <c r="C941" s="101"/>
      <c r="D941" s="102"/>
      <c r="E941" s="102"/>
      <c r="F941" s="102"/>
      <c r="G941" s="103"/>
      <c r="H941" s="104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79"/>
      <c r="V941" s="79"/>
      <c r="W941" s="79"/>
      <c r="X941" s="79"/>
      <c r="Y941" s="79"/>
      <c r="Z941" s="79"/>
    </row>
    <row r="942" spans="1:26" ht="23.25" customHeight="1">
      <c r="A942" s="99"/>
      <c r="B942" s="100"/>
      <c r="C942" s="101"/>
      <c r="D942" s="102"/>
      <c r="E942" s="102"/>
      <c r="F942" s="102"/>
      <c r="G942" s="103"/>
      <c r="H942" s="104"/>
      <c r="I942" s="79"/>
      <c r="J942" s="79"/>
      <c r="K942" s="79"/>
      <c r="L942" s="79"/>
      <c r="M942" s="79"/>
      <c r="N942" s="79"/>
      <c r="O942" s="79"/>
      <c r="P942" s="79"/>
      <c r="Q942" s="79"/>
      <c r="R942" s="79"/>
      <c r="S942" s="79"/>
      <c r="T942" s="79"/>
      <c r="U942" s="79"/>
      <c r="V942" s="79"/>
      <c r="W942" s="79"/>
      <c r="X942" s="79"/>
      <c r="Y942" s="79"/>
      <c r="Z942" s="79"/>
    </row>
    <row r="943" spans="1:26" ht="23.25" customHeight="1">
      <c r="A943" s="99"/>
      <c r="B943" s="100"/>
      <c r="C943" s="101"/>
      <c r="D943" s="102"/>
      <c r="E943" s="102"/>
      <c r="F943" s="102"/>
      <c r="G943" s="103"/>
      <c r="H943" s="104"/>
      <c r="I943" s="79"/>
      <c r="J943" s="79"/>
      <c r="K943" s="79"/>
      <c r="L943" s="79"/>
      <c r="M943" s="79"/>
      <c r="N943" s="79"/>
      <c r="O943" s="79"/>
      <c r="P943" s="79"/>
      <c r="Q943" s="79"/>
      <c r="R943" s="79"/>
      <c r="S943" s="79"/>
      <c r="T943" s="79"/>
      <c r="U943" s="79"/>
      <c r="V943" s="79"/>
      <c r="W943" s="79"/>
      <c r="X943" s="79"/>
      <c r="Y943" s="79"/>
      <c r="Z943" s="79"/>
    </row>
    <row r="944" spans="1:26" ht="23.25" customHeight="1">
      <c r="A944" s="99"/>
      <c r="B944" s="100"/>
      <c r="C944" s="101"/>
      <c r="D944" s="102"/>
      <c r="E944" s="102"/>
      <c r="F944" s="102"/>
      <c r="G944" s="103"/>
      <c r="H944" s="104"/>
      <c r="I944" s="79"/>
      <c r="J944" s="79"/>
      <c r="K944" s="79"/>
      <c r="L944" s="79"/>
      <c r="M944" s="79"/>
      <c r="N944" s="79"/>
      <c r="O944" s="79"/>
      <c r="P944" s="79"/>
      <c r="Q944" s="79"/>
      <c r="R944" s="79"/>
      <c r="S944" s="79"/>
      <c r="T944" s="79"/>
      <c r="U944" s="79"/>
      <c r="V944" s="79"/>
      <c r="W944" s="79"/>
      <c r="X944" s="79"/>
      <c r="Y944" s="79"/>
      <c r="Z944" s="79"/>
    </row>
    <row r="945" spans="1:26" ht="23.25" customHeight="1">
      <c r="A945" s="99"/>
      <c r="B945" s="100"/>
      <c r="C945" s="101"/>
      <c r="D945" s="102"/>
      <c r="E945" s="102"/>
      <c r="F945" s="102"/>
      <c r="G945" s="103"/>
      <c r="H945" s="104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T945" s="79"/>
      <c r="U945" s="79"/>
      <c r="V945" s="79"/>
      <c r="W945" s="79"/>
      <c r="X945" s="79"/>
      <c r="Y945" s="79"/>
      <c r="Z945" s="79"/>
    </row>
    <row r="946" spans="1:26" ht="23.25" customHeight="1">
      <c r="A946" s="99"/>
      <c r="B946" s="100"/>
      <c r="C946" s="101"/>
      <c r="D946" s="102"/>
      <c r="E946" s="102"/>
      <c r="F946" s="102"/>
      <c r="G946" s="103"/>
      <c r="H946" s="104"/>
      <c r="I946" s="79"/>
      <c r="J946" s="79"/>
      <c r="K946" s="79"/>
      <c r="L946" s="79"/>
      <c r="M946" s="79"/>
      <c r="N946" s="79"/>
      <c r="O946" s="79"/>
      <c r="P946" s="79"/>
      <c r="Q946" s="79"/>
      <c r="R946" s="79"/>
      <c r="S946" s="79"/>
      <c r="T946" s="79"/>
      <c r="U946" s="79"/>
      <c r="V946" s="79"/>
      <c r="W946" s="79"/>
      <c r="X946" s="79"/>
      <c r="Y946" s="79"/>
      <c r="Z946" s="79"/>
    </row>
    <row r="947" spans="1:26" ht="23.25" customHeight="1">
      <c r="A947" s="99"/>
      <c r="B947" s="100"/>
      <c r="C947" s="101"/>
      <c r="D947" s="102"/>
      <c r="E947" s="102"/>
      <c r="F947" s="102"/>
      <c r="G947" s="103"/>
      <c r="H947" s="104"/>
      <c r="I947" s="79"/>
      <c r="J947" s="79"/>
      <c r="K947" s="79"/>
      <c r="L947" s="79"/>
      <c r="M947" s="79"/>
      <c r="N947" s="79"/>
      <c r="O947" s="79"/>
      <c r="P947" s="79"/>
      <c r="Q947" s="79"/>
      <c r="R947" s="79"/>
      <c r="S947" s="79"/>
      <c r="T947" s="79"/>
      <c r="U947" s="79"/>
      <c r="V947" s="79"/>
      <c r="W947" s="79"/>
      <c r="X947" s="79"/>
      <c r="Y947" s="79"/>
      <c r="Z947" s="79"/>
    </row>
    <row r="948" spans="1:26" ht="23.25" customHeight="1">
      <c r="A948" s="99"/>
      <c r="B948" s="100"/>
      <c r="C948" s="101"/>
      <c r="D948" s="102"/>
      <c r="E948" s="102"/>
      <c r="F948" s="102"/>
      <c r="G948" s="103"/>
      <c r="H948" s="104"/>
      <c r="I948" s="79"/>
      <c r="J948" s="79"/>
      <c r="K948" s="79"/>
      <c r="L948" s="79"/>
      <c r="M948" s="79"/>
      <c r="N948" s="79"/>
      <c r="O948" s="79"/>
      <c r="P948" s="79"/>
      <c r="Q948" s="79"/>
      <c r="R948" s="79"/>
      <c r="S948" s="79"/>
      <c r="T948" s="79"/>
      <c r="U948" s="79"/>
      <c r="V948" s="79"/>
      <c r="W948" s="79"/>
      <c r="X948" s="79"/>
      <c r="Y948" s="79"/>
      <c r="Z948" s="79"/>
    </row>
    <row r="949" spans="1:26" ht="23.25" customHeight="1">
      <c r="A949" s="99"/>
      <c r="B949" s="100"/>
      <c r="C949" s="101"/>
      <c r="D949" s="102"/>
      <c r="E949" s="102"/>
      <c r="F949" s="102"/>
      <c r="G949" s="103"/>
      <c r="H949" s="104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79"/>
      <c r="T949" s="79"/>
      <c r="U949" s="79"/>
      <c r="V949" s="79"/>
      <c r="W949" s="79"/>
      <c r="X949" s="79"/>
      <c r="Y949" s="79"/>
      <c r="Z949" s="79"/>
    </row>
    <row r="950" spans="1:26" ht="23.25" customHeight="1">
      <c r="A950" s="99"/>
      <c r="B950" s="100"/>
      <c r="C950" s="101"/>
      <c r="D950" s="102"/>
      <c r="E950" s="102"/>
      <c r="F950" s="102"/>
      <c r="G950" s="103"/>
      <c r="H950" s="104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T950" s="79"/>
      <c r="U950" s="79"/>
      <c r="V950" s="79"/>
      <c r="W950" s="79"/>
      <c r="X950" s="79"/>
      <c r="Y950" s="79"/>
      <c r="Z950" s="79"/>
    </row>
    <row r="951" spans="1:26" ht="23.25" customHeight="1">
      <c r="A951" s="99"/>
      <c r="B951" s="100"/>
      <c r="C951" s="101"/>
      <c r="D951" s="102"/>
      <c r="E951" s="102"/>
      <c r="F951" s="102"/>
      <c r="G951" s="103"/>
      <c r="H951" s="104"/>
      <c r="I951" s="79"/>
      <c r="J951" s="79"/>
      <c r="K951" s="79"/>
      <c r="L951" s="79"/>
      <c r="M951" s="79"/>
      <c r="N951" s="79"/>
      <c r="O951" s="79"/>
      <c r="P951" s="79"/>
      <c r="Q951" s="79"/>
      <c r="R951" s="79"/>
      <c r="S951" s="79"/>
      <c r="T951" s="79"/>
      <c r="U951" s="79"/>
      <c r="V951" s="79"/>
      <c r="W951" s="79"/>
      <c r="X951" s="79"/>
      <c r="Y951" s="79"/>
      <c r="Z951" s="79"/>
    </row>
    <row r="952" spans="1:26" ht="23.25" customHeight="1">
      <c r="A952" s="99"/>
      <c r="B952" s="100"/>
      <c r="C952" s="101"/>
      <c r="D952" s="102"/>
      <c r="E952" s="102"/>
      <c r="F952" s="102"/>
      <c r="G952" s="103"/>
      <c r="H952" s="104"/>
      <c r="I952" s="79"/>
      <c r="J952" s="79"/>
      <c r="K952" s="79"/>
      <c r="L952" s="79"/>
      <c r="M952" s="79"/>
      <c r="N952" s="79"/>
      <c r="O952" s="79"/>
      <c r="P952" s="79"/>
      <c r="Q952" s="79"/>
      <c r="R952" s="79"/>
      <c r="S952" s="79"/>
      <c r="T952" s="79"/>
      <c r="U952" s="79"/>
      <c r="V952" s="79"/>
      <c r="W952" s="79"/>
      <c r="X952" s="79"/>
      <c r="Y952" s="79"/>
      <c r="Z952" s="79"/>
    </row>
    <row r="953" spans="1:26" ht="23.25" customHeight="1">
      <c r="A953" s="99"/>
      <c r="B953" s="100"/>
      <c r="C953" s="101"/>
      <c r="D953" s="102"/>
      <c r="E953" s="102"/>
      <c r="F953" s="102"/>
      <c r="G953" s="103"/>
      <c r="H953" s="104"/>
      <c r="I953" s="79"/>
      <c r="J953" s="79"/>
      <c r="K953" s="79"/>
      <c r="L953" s="79"/>
      <c r="M953" s="79"/>
      <c r="N953" s="79"/>
      <c r="O953" s="79"/>
      <c r="P953" s="79"/>
      <c r="Q953" s="79"/>
      <c r="R953" s="79"/>
      <c r="S953" s="79"/>
      <c r="T953" s="79"/>
      <c r="U953" s="79"/>
      <c r="V953" s="79"/>
      <c r="W953" s="79"/>
      <c r="X953" s="79"/>
      <c r="Y953" s="79"/>
      <c r="Z953" s="79"/>
    </row>
    <row r="954" spans="1:26" ht="23.25" customHeight="1">
      <c r="A954" s="99"/>
      <c r="B954" s="100"/>
      <c r="C954" s="101"/>
      <c r="D954" s="102"/>
      <c r="E954" s="102"/>
      <c r="F954" s="102"/>
      <c r="G954" s="103"/>
      <c r="H954" s="104"/>
      <c r="I954" s="79"/>
      <c r="J954" s="79"/>
      <c r="K954" s="79"/>
      <c r="L954" s="79"/>
      <c r="M954" s="79"/>
      <c r="N954" s="79"/>
      <c r="O954" s="79"/>
      <c r="P954" s="79"/>
      <c r="Q954" s="79"/>
      <c r="R954" s="79"/>
      <c r="S954" s="79"/>
      <c r="T954" s="79"/>
      <c r="U954" s="79"/>
      <c r="V954" s="79"/>
      <c r="W954" s="79"/>
      <c r="X954" s="79"/>
      <c r="Y954" s="79"/>
      <c r="Z954" s="79"/>
    </row>
    <row r="955" spans="1:26" ht="23.25" customHeight="1">
      <c r="A955" s="99"/>
      <c r="B955" s="100"/>
      <c r="C955" s="101"/>
      <c r="D955" s="102"/>
      <c r="E955" s="102"/>
      <c r="F955" s="102"/>
      <c r="G955" s="103"/>
      <c r="H955" s="104"/>
      <c r="I955" s="79"/>
      <c r="J955" s="79"/>
      <c r="K955" s="79"/>
      <c r="L955" s="79"/>
      <c r="M955" s="79"/>
      <c r="N955" s="79"/>
      <c r="O955" s="79"/>
      <c r="P955" s="79"/>
      <c r="Q955" s="79"/>
      <c r="R955" s="79"/>
      <c r="S955" s="79"/>
      <c r="T955" s="79"/>
      <c r="U955" s="79"/>
      <c r="V955" s="79"/>
      <c r="W955" s="79"/>
      <c r="X955" s="79"/>
      <c r="Y955" s="79"/>
      <c r="Z955" s="79"/>
    </row>
    <row r="956" spans="1:26" ht="23.25" customHeight="1">
      <c r="A956" s="99"/>
      <c r="B956" s="100"/>
      <c r="C956" s="101"/>
      <c r="D956" s="102"/>
      <c r="E956" s="102"/>
      <c r="F956" s="102"/>
      <c r="G956" s="103"/>
      <c r="H956" s="104"/>
      <c r="I956" s="79"/>
      <c r="J956" s="79"/>
      <c r="K956" s="79"/>
      <c r="L956" s="79"/>
      <c r="M956" s="79"/>
      <c r="N956" s="79"/>
      <c r="O956" s="79"/>
      <c r="P956" s="79"/>
      <c r="Q956" s="79"/>
      <c r="R956" s="79"/>
      <c r="S956" s="79"/>
      <c r="T956" s="79"/>
      <c r="U956" s="79"/>
      <c r="V956" s="79"/>
      <c r="W956" s="79"/>
      <c r="X956" s="79"/>
      <c r="Y956" s="79"/>
      <c r="Z956" s="79"/>
    </row>
    <row r="957" spans="1:26" ht="23.25" customHeight="1">
      <c r="A957" s="99"/>
      <c r="B957" s="100"/>
      <c r="C957" s="101"/>
      <c r="D957" s="102"/>
      <c r="E957" s="102"/>
      <c r="F957" s="102"/>
      <c r="G957" s="103"/>
      <c r="H957" s="104"/>
      <c r="I957" s="79"/>
      <c r="J957" s="79"/>
      <c r="K957" s="79"/>
      <c r="L957" s="79"/>
      <c r="M957" s="79"/>
      <c r="N957" s="79"/>
      <c r="O957" s="79"/>
      <c r="P957" s="79"/>
      <c r="Q957" s="79"/>
      <c r="R957" s="79"/>
      <c r="S957" s="79"/>
      <c r="T957" s="79"/>
      <c r="U957" s="79"/>
      <c r="V957" s="79"/>
      <c r="W957" s="79"/>
      <c r="X957" s="79"/>
      <c r="Y957" s="79"/>
      <c r="Z957" s="79"/>
    </row>
    <row r="958" spans="1:26" ht="23.25" customHeight="1">
      <c r="A958" s="99"/>
      <c r="B958" s="100"/>
      <c r="C958" s="101"/>
      <c r="D958" s="102"/>
      <c r="E958" s="102"/>
      <c r="F958" s="102"/>
      <c r="G958" s="103"/>
      <c r="H958" s="104"/>
      <c r="I958" s="79"/>
      <c r="J958" s="79"/>
      <c r="K958" s="79"/>
      <c r="L958" s="79"/>
      <c r="M958" s="79"/>
      <c r="N958" s="79"/>
      <c r="O958" s="79"/>
      <c r="P958" s="79"/>
      <c r="Q958" s="79"/>
      <c r="R958" s="79"/>
      <c r="S958" s="79"/>
      <c r="T958" s="79"/>
      <c r="U958" s="79"/>
      <c r="V958" s="79"/>
      <c r="W958" s="79"/>
      <c r="X958" s="79"/>
      <c r="Y958" s="79"/>
      <c r="Z958" s="79"/>
    </row>
    <row r="959" spans="1:26" ht="23.25" customHeight="1">
      <c r="A959" s="99"/>
      <c r="B959" s="100"/>
      <c r="C959" s="101"/>
      <c r="D959" s="102"/>
      <c r="E959" s="102"/>
      <c r="F959" s="102"/>
      <c r="G959" s="103"/>
      <c r="H959" s="104"/>
      <c r="I959" s="79"/>
      <c r="J959" s="79"/>
      <c r="K959" s="79"/>
      <c r="L959" s="79"/>
      <c r="M959" s="79"/>
      <c r="N959" s="79"/>
      <c r="O959" s="79"/>
      <c r="P959" s="79"/>
      <c r="Q959" s="79"/>
      <c r="R959" s="79"/>
      <c r="S959" s="79"/>
      <c r="T959" s="79"/>
      <c r="U959" s="79"/>
      <c r="V959" s="79"/>
      <c r="W959" s="79"/>
      <c r="X959" s="79"/>
      <c r="Y959" s="79"/>
      <c r="Z959" s="79"/>
    </row>
    <row r="960" spans="1:26" ht="23.25" customHeight="1">
      <c r="A960" s="99"/>
      <c r="B960" s="100"/>
      <c r="C960" s="101"/>
      <c r="D960" s="102"/>
      <c r="E960" s="102"/>
      <c r="F960" s="102"/>
      <c r="G960" s="103"/>
      <c r="H960" s="104"/>
      <c r="I960" s="79"/>
      <c r="J960" s="79"/>
      <c r="K960" s="79"/>
      <c r="L960" s="79"/>
      <c r="M960" s="79"/>
      <c r="N960" s="79"/>
      <c r="O960" s="79"/>
      <c r="P960" s="79"/>
      <c r="Q960" s="79"/>
      <c r="R960" s="79"/>
      <c r="S960" s="79"/>
      <c r="T960" s="79"/>
      <c r="U960" s="79"/>
      <c r="V960" s="79"/>
      <c r="W960" s="79"/>
      <c r="X960" s="79"/>
      <c r="Y960" s="79"/>
      <c r="Z960" s="79"/>
    </row>
    <row r="961" spans="1:26" ht="23.25" customHeight="1">
      <c r="A961" s="99"/>
      <c r="B961" s="100"/>
      <c r="C961" s="101"/>
      <c r="D961" s="102"/>
      <c r="E961" s="102"/>
      <c r="F961" s="102"/>
      <c r="G961" s="103"/>
      <c r="H961" s="104"/>
      <c r="I961" s="79"/>
      <c r="J961" s="79"/>
      <c r="K961" s="79"/>
      <c r="L961" s="79"/>
      <c r="M961" s="79"/>
      <c r="N961" s="79"/>
      <c r="O961" s="79"/>
      <c r="P961" s="79"/>
      <c r="Q961" s="79"/>
      <c r="R961" s="79"/>
      <c r="S961" s="79"/>
      <c r="T961" s="79"/>
      <c r="U961" s="79"/>
      <c r="V961" s="79"/>
      <c r="W961" s="79"/>
      <c r="X961" s="79"/>
      <c r="Y961" s="79"/>
      <c r="Z961" s="79"/>
    </row>
    <row r="962" spans="1:26" ht="23.25" customHeight="1">
      <c r="A962" s="99"/>
      <c r="B962" s="100"/>
      <c r="C962" s="101"/>
      <c r="D962" s="102"/>
      <c r="E962" s="102"/>
      <c r="F962" s="102"/>
      <c r="G962" s="103"/>
      <c r="H962" s="104"/>
      <c r="I962" s="79"/>
      <c r="J962" s="79"/>
      <c r="K962" s="79"/>
      <c r="L962" s="79"/>
      <c r="M962" s="79"/>
      <c r="N962" s="79"/>
      <c r="O962" s="79"/>
      <c r="P962" s="79"/>
      <c r="Q962" s="79"/>
      <c r="R962" s="79"/>
      <c r="S962" s="79"/>
      <c r="T962" s="79"/>
      <c r="U962" s="79"/>
      <c r="V962" s="79"/>
      <c r="W962" s="79"/>
      <c r="X962" s="79"/>
      <c r="Y962" s="79"/>
      <c r="Z962" s="79"/>
    </row>
    <row r="963" spans="1:26" ht="23.25" customHeight="1">
      <c r="A963" s="99"/>
      <c r="B963" s="100"/>
      <c r="C963" s="101"/>
      <c r="D963" s="102"/>
      <c r="E963" s="102"/>
      <c r="F963" s="102"/>
      <c r="G963" s="103"/>
      <c r="H963" s="104"/>
      <c r="I963" s="79"/>
      <c r="J963" s="79"/>
      <c r="K963" s="79"/>
      <c r="L963" s="79"/>
      <c r="M963" s="79"/>
      <c r="N963" s="79"/>
      <c r="O963" s="79"/>
      <c r="P963" s="79"/>
      <c r="Q963" s="79"/>
      <c r="R963" s="79"/>
      <c r="S963" s="79"/>
      <c r="T963" s="79"/>
      <c r="U963" s="79"/>
      <c r="V963" s="79"/>
      <c r="W963" s="79"/>
      <c r="X963" s="79"/>
      <c r="Y963" s="79"/>
      <c r="Z963" s="79"/>
    </row>
    <row r="964" spans="1:26" ht="23.25" customHeight="1">
      <c r="A964" s="99"/>
      <c r="B964" s="100"/>
      <c r="C964" s="101"/>
      <c r="D964" s="102"/>
      <c r="E964" s="102"/>
      <c r="F964" s="102"/>
      <c r="G964" s="103"/>
      <c r="H964" s="104"/>
      <c r="I964" s="79"/>
      <c r="J964" s="79"/>
      <c r="K964" s="79"/>
      <c r="L964" s="79"/>
      <c r="M964" s="79"/>
      <c r="N964" s="79"/>
      <c r="O964" s="79"/>
      <c r="P964" s="79"/>
      <c r="Q964" s="79"/>
      <c r="R964" s="79"/>
      <c r="S964" s="79"/>
      <c r="T964" s="79"/>
      <c r="U964" s="79"/>
      <c r="V964" s="79"/>
      <c r="W964" s="79"/>
      <c r="X964" s="79"/>
      <c r="Y964" s="79"/>
      <c r="Z964" s="79"/>
    </row>
    <row r="965" spans="1:26" ht="23.25" customHeight="1">
      <c r="A965" s="99"/>
      <c r="B965" s="100"/>
      <c r="C965" s="101"/>
      <c r="D965" s="102"/>
      <c r="E965" s="102"/>
      <c r="F965" s="102"/>
      <c r="G965" s="103"/>
      <c r="H965" s="104"/>
      <c r="I965" s="79"/>
      <c r="J965" s="79"/>
      <c r="K965" s="79"/>
      <c r="L965" s="79"/>
      <c r="M965" s="79"/>
      <c r="N965" s="79"/>
      <c r="O965" s="79"/>
      <c r="P965" s="79"/>
      <c r="Q965" s="79"/>
      <c r="R965" s="79"/>
      <c r="S965" s="79"/>
      <c r="T965" s="79"/>
      <c r="U965" s="79"/>
      <c r="V965" s="79"/>
      <c r="W965" s="79"/>
      <c r="X965" s="79"/>
      <c r="Y965" s="79"/>
      <c r="Z965" s="79"/>
    </row>
    <row r="966" spans="1:26" ht="23.25" customHeight="1">
      <c r="A966" s="99"/>
      <c r="B966" s="100"/>
      <c r="C966" s="101"/>
      <c r="D966" s="102"/>
      <c r="E966" s="102"/>
      <c r="F966" s="102"/>
      <c r="G966" s="103"/>
      <c r="H966" s="104"/>
      <c r="I966" s="79"/>
      <c r="J966" s="79"/>
      <c r="K966" s="79"/>
      <c r="L966" s="79"/>
      <c r="M966" s="79"/>
      <c r="N966" s="79"/>
      <c r="O966" s="79"/>
      <c r="P966" s="79"/>
      <c r="Q966" s="79"/>
      <c r="R966" s="79"/>
      <c r="S966" s="79"/>
      <c r="T966" s="79"/>
      <c r="U966" s="79"/>
      <c r="V966" s="79"/>
      <c r="W966" s="79"/>
      <c r="X966" s="79"/>
      <c r="Y966" s="79"/>
      <c r="Z966" s="79"/>
    </row>
    <row r="967" spans="1:26" ht="23.25" customHeight="1">
      <c r="A967" s="99"/>
      <c r="B967" s="100"/>
      <c r="C967" s="101"/>
      <c r="D967" s="102"/>
      <c r="E967" s="102"/>
      <c r="F967" s="102"/>
      <c r="G967" s="103"/>
      <c r="H967" s="104"/>
      <c r="I967" s="79"/>
      <c r="J967" s="79"/>
      <c r="K967" s="79"/>
      <c r="L967" s="79"/>
      <c r="M967" s="79"/>
      <c r="N967" s="79"/>
      <c r="O967" s="79"/>
      <c r="P967" s="79"/>
      <c r="Q967" s="79"/>
      <c r="R967" s="79"/>
      <c r="S967" s="79"/>
      <c r="T967" s="79"/>
      <c r="U967" s="79"/>
      <c r="V967" s="79"/>
      <c r="W967" s="79"/>
      <c r="X967" s="79"/>
      <c r="Y967" s="79"/>
      <c r="Z967" s="79"/>
    </row>
    <row r="968" spans="1:26" ht="23.25" customHeight="1">
      <c r="A968" s="99"/>
      <c r="B968" s="100"/>
      <c r="C968" s="101"/>
      <c r="D968" s="102"/>
      <c r="E968" s="102"/>
      <c r="F968" s="102"/>
      <c r="G968" s="103"/>
      <c r="H968" s="104"/>
      <c r="I968" s="79"/>
      <c r="J968" s="79"/>
      <c r="K968" s="79"/>
      <c r="L968" s="79"/>
      <c r="M968" s="79"/>
      <c r="N968" s="79"/>
      <c r="O968" s="79"/>
      <c r="P968" s="79"/>
      <c r="Q968" s="79"/>
      <c r="R968" s="79"/>
      <c r="S968" s="79"/>
      <c r="T968" s="79"/>
      <c r="U968" s="79"/>
      <c r="V968" s="79"/>
      <c r="W968" s="79"/>
      <c r="X968" s="79"/>
      <c r="Y968" s="79"/>
      <c r="Z968" s="79"/>
    </row>
    <row r="969" spans="1:26" ht="23.25" customHeight="1">
      <c r="A969" s="99"/>
      <c r="B969" s="100"/>
      <c r="C969" s="101"/>
      <c r="D969" s="102"/>
      <c r="E969" s="102"/>
      <c r="F969" s="102"/>
      <c r="G969" s="103"/>
      <c r="H969" s="104"/>
      <c r="I969" s="79"/>
      <c r="J969" s="79"/>
      <c r="K969" s="79"/>
      <c r="L969" s="79"/>
      <c r="M969" s="79"/>
      <c r="N969" s="79"/>
      <c r="O969" s="79"/>
      <c r="P969" s="79"/>
      <c r="Q969" s="79"/>
      <c r="R969" s="79"/>
      <c r="S969" s="79"/>
      <c r="T969" s="79"/>
      <c r="U969" s="79"/>
      <c r="V969" s="79"/>
      <c r="W969" s="79"/>
      <c r="X969" s="79"/>
      <c r="Y969" s="79"/>
      <c r="Z969" s="79"/>
    </row>
    <row r="970" spans="1:26" ht="23.25" customHeight="1">
      <c r="A970" s="99"/>
      <c r="B970" s="100"/>
      <c r="C970" s="101"/>
      <c r="D970" s="102"/>
      <c r="E970" s="102"/>
      <c r="F970" s="102"/>
      <c r="G970" s="103"/>
      <c r="H970" s="104"/>
      <c r="I970" s="79"/>
      <c r="J970" s="79"/>
      <c r="K970" s="79"/>
      <c r="L970" s="79"/>
      <c r="M970" s="79"/>
      <c r="N970" s="79"/>
      <c r="O970" s="79"/>
      <c r="P970" s="79"/>
      <c r="Q970" s="79"/>
      <c r="R970" s="79"/>
      <c r="S970" s="79"/>
      <c r="T970" s="79"/>
      <c r="U970" s="79"/>
      <c r="V970" s="79"/>
      <c r="W970" s="79"/>
      <c r="X970" s="79"/>
      <c r="Y970" s="79"/>
      <c r="Z970" s="79"/>
    </row>
    <row r="971" spans="1:26" ht="23.25" customHeight="1">
      <c r="A971" s="99"/>
      <c r="B971" s="100"/>
      <c r="C971" s="101"/>
      <c r="D971" s="102"/>
      <c r="E971" s="102"/>
      <c r="F971" s="102"/>
      <c r="G971" s="103"/>
      <c r="H971" s="104"/>
      <c r="I971" s="79"/>
      <c r="J971" s="79"/>
      <c r="K971" s="79"/>
      <c r="L971" s="79"/>
      <c r="M971" s="79"/>
      <c r="N971" s="79"/>
      <c r="O971" s="79"/>
      <c r="P971" s="79"/>
      <c r="Q971" s="79"/>
      <c r="R971" s="79"/>
      <c r="S971" s="79"/>
      <c r="T971" s="79"/>
      <c r="U971" s="79"/>
      <c r="V971" s="79"/>
      <c r="W971" s="79"/>
      <c r="X971" s="79"/>
      <c r="Y971" s="79"/>
      <c r="Z971" s="79"/>
    </row>
    <row r="972" spans="1:26" ht="23.25" customHeight="1">
      <c r="A972" s="99"/>
      <c r="B972" s="100"/>
      <c r="C972" s="101"/>
      <c r="D972" s="102"/>
      <c r="E972" s="102"/>
      <c r="F972" s="102"/>
      <c r="G972" s="103"/>
      <c r="H972" s="104"/>
      <c r="I972" s="79"/>
      <c r="J972" s="79"/>
      <c r="K972" s="79"/>
      <c r="L972" s="79"/>
      <c r="M972" s="79"/>
      <c r="N972" s="79"/>
      <c r="O972" s="79"/>
      <c r="P972" s="79"/>
      <c r="Q972" s="79"/>
      <c r="R972" s="79"/>
      <c r="S972" s="79"/>
      <c r="T972" s="79"/>
      <c r="U972" s="79"/>
      <c r="V972" s="79"/>
      <c r="W972" s="79"/>
      <c r="X972" s="79"/>
      <c r="Y972" s="79"/>
      <c r="Z972" s="79"/>
    </row>
    <row r="973" spans="1:26" ht="23.25" customHeight="1">
      <c r="A973" s="99"/>
      <c r="B973" s="100"/>
      <c r="C973" s="101"/>
      <c r="D973" s="102"/>
      <c r="E973" s="102"/>
      <c r="F973" s="102"/>
      <c r="G973" s="103"/>
      <c r="H973" s="104"/>
      <c r="I973" s="79"/>
      <c r="J973" s="79"/>
      <c r="K973" s="79"/>
      <c r="L973" s="79"/>
      <c r="M973" s="79"/>
      <c r="N973" s="79"/>
      <c r="O973" s="79"/>
      <c r="P973" s="79"/>
      <c r="Q973" s="79"/>
      <c r="R973" s="79"/>
      <c r="S973" s="79"/>
      <c r="T973" s="79"/>
      <c r="U973" s="79"/>
      <c r="V973" s="79"/>
      <c r="W973" s="79"/>
      <c r="X973" s="79"/>
      <c r="Y973" s="79"/>
      <c r="Z973" s="79"/>
    </row>
    <row r="974" spans="1:26" ht="23.25" customHeight="1">
      <c r="A974" s="99"/>
      <c r="B974" s="100"/>
      <c r="C974" s="101"/>
      <c r="D974" s="102"/>
      <c r="E974" s="102"/>
      <c r="F974" s="102"/>
      <c r="G974" s="103"/>
      <c r="H974" s="104"/>
      <c r="I974" s="79"/>
      <c r="J974" s="79"/>
      <c r="K974" s="79"/>
      <c r="L974" s="79"/>
      <c r="M974" s="79"/>
      <c r="N974" s="79"/>
      <c r="O974" s="79"/>
      <c r="P974" s="79"/>
      <c r="Q974" s="79"/>
      <c r="R974" s="79"/>
      <c r="S974" s="79"/>
      <c r="T974" s="79"/>
      <c r="U974" s="79"/>
      <c r="V974" s="79"/>
      <c r="W974" s="79"/>
      <c r="X974" s="79"/>
      <c r="Y974" s="79"/>
      <c r="Z974" s="79"/>
    </row>
    <row r="975" spans="1:26" ht="23.25" customHeight="1">
      <c r="A975" s="99"/>
      <c r="B975" s="100"/>
      <c r="C975" s="101"/>
      <c r="D975" s="102"/>
      <c r="E975" s="102"/>
      <c r="F975" s="102"/>
      <c r="G975" s="103"/>
      <c r="H975" s="104"/>
      <c r="I975" s="79"/>
      <c r="J975" s="79"/>
      <c r="K975" s="79"/>
      <c r="L975" s="79"/>
      <c r="M975" s="79"/>
      <c r="N975" s="79"/>
      <c r="O975" s="79"/>
      <c r="P975" s="79"/>
      <c r="Q975" s="79"/>
      <c r="R975" s="79"/>
      <c r="S975" s="79"/>
      <c r="T975" s="79"/>
      <c r="U975" s="79"/>
      <c r="V975" s="79"/>
      <c r="W975" s="79"/>
      <c r="X975" s="79"/>
      <c r="Y975" s="79"/>
      <c r="Z975" s="79"/>
    </row>
    <row r="976" spans="1:26" ht="23.25" customHeight="1">
      <c r="A976" s="99"/>
      <c r="B976" s="100"/>
      <c r="C976" s="101"/>
      <c r="D976" s="102"/>
      <c r="E976" s="102"/>
      <c r="F976" s="102"/>
      <c r="G976" s="103"/>
      <c r="H976" s="104"/>
      <c r="I976" s="79"/>
      <c r="J976" s="79"/>
      <c r="K976" s="79"/>
      <c r="L976" s="79"/>
      <c r="M976" s="79"/>
      <c r="N976" s="79"/>
      <c r="O976" s="79"/>
      <c r="P976" s="79"/>
      <c r="Q976" s="79"/>
      <c r="R976" s="79"/>
      <c r="S976" s="79"/>
      <c r="T976" s="79"/>
      <c r="U976" s="79"/>
      <c r="V976" s="79"/>
      <c r="W976" s="79"/>
      <c r="X976" s="79"/>
      <c r="Y976" s="79"/>
      <c r="Z976" s="79"/>
    </row>
    <row r="977" spans="1:26" ht="23.25" customHeight="1">
      <c r="A977" s="99"/>
      <c r="B977" s="100"/>
      <c r="C977" s="101"/>
      <c r="D977" s="102"/>
      <c r="E977" s="102"/>
      <c r="F977" s="102"/>
      <c r="G977" s="103"/>
      <c r="H977" s="104"/>
      <c r="I977" s="79"/>
      <c r="J977" s="79"/>
      <c r="K977" s="79"/>
      <c r="L977" s="79"/>
      <c r="M977" s="79"/>
      <c r="N977" s="79"/>
      <c r="O977" s="79"/>
      <c r="P977" s="79"/>
      <c r="Q977" s="79"/>
      <c r="R977" s="79"/>
      <c r="S977" s="79"/>
      <c r="T977" s="79"/>
      <c r="U977" s="79"/>
      <c r="V977" s="79"/>
      <c r="W977" s="79"/>
      <c r="X977" s="79"/>
      <c r="Y977" s="79"/>
      <c r="Z977" s="79"/>
    </row>
    <row r="978" spans="1:26" ht="23.25" customHeight="1">
      <c r="A978" s="99"/>
      <c r="B978" s="100"/>
      <c r="C978" s="101"/>
      <c r="D978" s="102"/>
      <c r="E978" s="102"/>
      <c r="F978" s="102"/>
      <c r="G978" s="103"/>
      <c r="H978" s="104"/>
      <c r="I978" s="79"/>
      <c r="J978" s="79"/>
      <c r="K978" s="79"/>
      <c r="L978" s="79"/>
      <c r="M978" s="79"/>
      <c r="N978" s="79"/>
      <c r="O978" s="79"/>
      <c r="P978" s="79"/>
      <c r="Q978" s="79"/>
      <c r="R978" s="79"/>
      <c r="S978" s="79"/>
      <c r="T978" s="79"/>
      <c r="U978" s="79"/>
      <c r="V978" s="79"/>
      <c r="W978" s="79"/>
      <c r="X978" s="79"/>
      <c r="Y978" s="79"/>
      <c r="Z978" s="79"/>
    </row>
    <row r="979" spans="1:26" ht="23.25" customHeight="1">
      <c r="A979" s="99"/>
      <c r="B979" s="100"/>
      <c r="C979" s="101"/>
      <c r="D979" s="102"/>
      <c r="E979" s="102"/>
      <c r="F979" s="102"/>
      <c r="G979" s="103"/>
      <c r="H979" s="104"/>
      <c r="I979" s="79"/>
      <c r="J979" s="79"/>
      <c r="K979" s="79"/>
      <c r="L979" s="79"/>
      <c r="M979" s="79"/>
      <c r="N979" s="79"/>
      <c r="O979" s="79"/>
      <c r="P979" s="79"/>
      <c r="Q979" s="79"/>
      <c r="R979" s="79"/>
      <c r="S979" s="79"/>
      <c r="T979" s="79"/>
      <c r="U979" s="79"/>
      <c r="V979" s="79"/>
      <c r="W979" s="79"/>
      <c r="X979" s="79"/>
      <c r="Y979" s="79"/>
      <c r="Z979" s="79"/>
    </row>
    <row r="980" spans="1:26" ht="23.25" customHeight="1">
      <c r="A980" s="99"/>
      <c r="B980" s="100"/>
      <c r="C980" s="101"/>
      <c r="D980" s="102"/>
      <c r="E980" s="102"/>
      <c r="F980" s="102"/>
      <c r="G980" s="103"/>
      <c r="H980" s="104"/>
      <c r="I980" s="79"/>
      <c r="J980" s="79"/>
      <c r="K980" s="79"/>
      <c r="L980" s="79"/>
      <c r="M980" s="79"/>
      <c r="N980" s="79"/>
      <c r="O980" s="79"/>
      <c r="P980" s="79"/>
      <c r="Q980" s="79"/>
      <c r="R980" s="79"/>
      <c r="S980" s="79"/>
      <c r="T980" s="79"/>
      <c r="U980" s="79"/>
      <c r="V980" s="79"/>
      <c r="W980" s="79"/>
      <c r="X980" s="79"/>
      <c r="Y980" s="79"/>
      <c r="Z980" s="79"/>
    </row>
    <row r="981" spans="1:26" ht="23.25" customHeight="1">
      <c r="A981" s="99"/>
      <c r="B981" s="100"/>
      <c r="C981" s="101"/>
      <c r="D981" s="102"/>
      <c r="E981" s="102"/>
      <c r="F981" s="102"/>
      <c r="G981" s="103"/>
      <c r="H981" s="104"/>
      <c r="I981" s="79"/>
      <c r="J981" s="79"/>
      <c r="K981" s="79"/>
      <c r="L981" s="79"/>
      <c r="M981" s="79"/>
      <c r="N981" s="79"/>
      <c r="O981" s="79"/>
      <c r="P981" s="79"/>
      <c r="Q981" s="79"/>
      <c r="R981" s="79"/>
      <c r="S981" s="79"/>
      <c r="T981" s="79"/>
      <c r="U981" s="79"/>
      <c r="V981" s="79"/>
      <c r="W981" s="79"/>
      <c r="X981" s="79"/>
      <c r="Y981" s="79"/>
      <c r="Z981" s="79"/>
    </row>
    <row r="982" spans="1:26" ht="23.25" customHeight="1">
      <c r="A982" s="99"/>
      <c r="B982" s="100"/>
      <c r="C982" s="101"/>
      <c r="D982" s="102"/>
      <c r="E982" s="102"/>
      <c r="F982" s="102"/>
      <c r="G982" s="103"/>
      <c r="H982" s="104"/>
      <c r="I982" s="79"/>
      <c r="J982" s="79"/>
      <c r="K982" s="79"/>
      <c r="L982" s="79"/>
      <c r="M982" s="79"/>
      <c r="N982" s="79"/>
      <c r="O982" s="79"/>
      <c r="P982" s="79"/>
      <c r="Q982" s="79"/>
      <c r="R982" s="79"/>
      <c r="S982" s="79"/>
      <c r="T982" s="79"/>
      <c r="U982" s="79"/>
      <c r="V982" s="79"/>
      <c r="W982" s="79"/>
      <c r="X982" s="79"/>
      <c r="Y982" s="79"/>
      <c r="Z982" s="79"/>
    </row>
    <row r="983" spans="1:26" ht="23.25" customHeight="1">
      <c r="A983" s="99"/>
      <c r="B983" s="100"/>
      <c r="C983" s="101"/>
      <c r="D983" s="102"/>
      <c r="E983" s="102"/>
      <c r="F983" s="102"/>
      <c r="G983" s="103"/>
      <c r="H983" s="104"/>
      <c r="I983" s="79"/>
      <c r="J983" s="79"/>
      <c r="K983" s="79"/>
      <c r="L983" s="79"/>
      <c r="M983" s="79"/>
      <c r="N983" s="79"/>
      <c r="O983" s="79"/>
      <c r="P983" s="79"/>
      <c r="Q983" s="79"/>
      <c r="R983" s="79"/>
      <c r="S983" s="79"/>
      <c r="T983" s="79"/>
      <c r="U983" s="79"/>
      <c r="V983" s="79"/>
      <c r="W983" s="79"/>
      <c r="X983" s="79"/>
      <c r="Y983" s="79"/>
      <c r="Z983" s="79"/>
    </row>
    <row r="984" spans="1:26" ht="23.25" customHeight="1">
      <c r="A984" s="99"/>
      <c r="B984" s="100"/>
      <c r="C984" s="101"/>
      <c r="D984" s="102"/>
      <c r="E984" s="102"/>
      <c r="F984" s="102"/>
      <c r="G984" s="103"/>
      <c r="H984" s="104"/>
      <c r="I984" s="79"/>
      <c r="J984" s="79"/>
      <c r="K984" s="79"/>
      <c r="L984" s="79"/>
      <c r="M984" s="79"/>
      <c r="N984" s="79"/>
      <c r="O984" s="79"/>
      <c r="P984" s="79"/>
      <c r="Q984" s="79"/>
      <c r="R984" s="79"/>
      <c r="S984" s="79"/>
      <c r="T984" s="79"/>
      <c r="U984" s="79"/>
      <c r="V984" s="79"/>
      <c r="W984" s="79"/>
      <c r="X984" s="79"/>
      <c r="Y984" s="79"/>
      <c r="Z984" s="79"/>
    </row>
    <row r="985" spans="1:26" ht="23.25" customHeight="1">
      <c r="A985" s="99"/>
      <c r="B985" s="100"/>
      <c r="C985" s="101"/>
      <c r="D985" s="102"/>
      <c r="E985" s="102"/>
      <c r="F985" s="102"/>
      <c r="G985" s="103"/>
      <c r="H985" s="104"/>
      <c r="I985" s="79"/>
      <c r="J985" s="79"/>
      <c r="K985" s="79"/>
      <c r="L985" s="79"/>
      <c r="M985" s="79"/>
      <c r="N985" s="79"/>
      <c r="O985" s="79"/>
      <c r="P985" s="79"/>
      <c r="Q985" s="79"/>
      <c r="R985" s="79"/>
      <c r="S985" s="79"/>
      <c r="T985" s="79"/>
      <c r="U985" s="79"/>
      <c r="V985" s="79"/>
      <c r="W985" s="79"/>
      <c r="X985" s="79"/>
      <c r="Y985" s="79"/>
      <c r="Z985" s="79"/>
    </row>
    <row r="986" spans="1:26" ht="23.25" customHeight="1">
      <c r="A986" s="99"/>
      <c r="B986" s="100"/>
      <c r="C986" s="101"/>
      <c r="D986" s="102"/>
      <c r="E986" s="102"/>
      <c r="F986" s="102"/>
      <c r="G986" s="103"/>
      <c r="H986" s="104"/>
      <c r="I986" s="79"/>
      <c r="J986" s="79"/>
      <c r="K986" s="79"/>
      <c r="L986" s="79"/>
      <c r="M986" s="79"/>
      <c r="N986" s="79"/>
      <c r="O986" s="79"/>
      <c r="P986" s="79"/>
      <c r="Q986" s="79"/>
      <c r="R986" s="79"/>
      <c r="S986" s="79"/>
      <c r="T986" s="79"/>
      <c r="U986" s="79"/>
      <c r="V986" s="79"/>
      <c r="W986" s="79"/>
      <c r="X986" s="79"/>
      <c r="Y986" s="79"/>
      <c r="Z986" s="79"/>
    </row>
    <row r="987" spans="1:26" ht="23.25" customHeight="1">
      <c r="A987" s="99"/>
      <c r="B987" s="100"/>
      <c r="C987" s="101"/>
      <c r="D987" s="102"/>
      <c r="E987" s="102"/>
      <c r="F987" s="102"/>
      <c r="G987" s="103"/>
      <c r="H987" s="104"/>
      <c r="I987" s="79"/>
      <c r="J987" s="79"/>
      <c r="K987" s="79"/>
      <c r="L987" s="79"/>
      <c r="M987" s="79"/>
      <c r="N987" s="79"/>
      <c r="O987" s="79"/>
      <c r="P987" s="79"/>
      <c r="Q987" s="79"/>
      <c r="R987" s="79"/>
      <c r="S987" s="79"/>
      <c r="T987" s="79"/>
      <c r="U987" s="79"/>
      <c r="V987" s="79"/>
      <c r="W987" s="79"/>
      <c r="X987" s="79"/>
      <c r="Y987" s="79"/>
      <c r="Z987" s="79"/>
    </row>
    <row r="988" spans="1:26" ht="23.25" customHeight="1">
      <c r="A988" s="99"/>
      <c r="B988" s="100"/>
      <c r="C988" s="101"/>
      <c r="D988" s="102"/>
      <c r="E988" s="102"/>
      <c r="F988" s="102"/>
      <c r="G988" s="103"/>
      <c r="H988" s="104"/>
      <c r="I988" s="79"/>
      <c r="J988" s="79"/>
      <c r="K988" s="79"/>
      <c r="L988" s="79"/>
      <c r="M988" s="79"/>
      <c r="N988" s="79"/>
      <c r="O988" s="79"/>
      <c r="P988" s="79"/>
      <c r="Q988" s="79"/>
      <c r="R988" s="79"/>
      <c r="S988" s="79"/>
      <c r="T988" s="79"/>
      <c r="U988" s="79"/>
      <c r="V988" s="79"/>
      <c r="W988" s="79"/>
      <c r="X988" s="79"/>
      <c r="Y988" s="79"/>
      <c r="Z988" s="79"/>
    </row>
    <row r="989" spans="1:26" ht="23.25" customHeight="1">
      <c r="A989" s="99"/>
      <c r="B989" s="100"/>
      <c r="C989" s="101"/>
      <c r="D989" s="102"/>
      <c r="E989" s="102"/>
      <c r="F989" s="102"/>
      <c r="G989" s="103"/>
      <c r="H989" s="104"/>
      <c r="I989" s="79"/>
      <c r="J989" s="79"/>
      <c r="K989" s="79"/>
      <c r="L989" s="79"/>
      <c r="M989" s="79"/>
      <c r="N989" s="79"/>
      <c r="O989" s="79"/>
      <c r="P989" s="79"/>
      <c r="Q989" s="79"/>
      <c r="R989" s="79"/>
      <c r="S989" s="79"/>
      <c r="T989" s="79"/>
      <c r="U989" s="79"/>
      <c r="V989" s="79"/>
      <c r="W989" s="79"/>
      <c r="X989" s="79"/>
      <c r="Y989" s="79"/>
      <c r="Z989" s="79"/>
    </row>
    <row r="990" spans="1:26" ht="23.25" customHeight="1">
      <c r="A990" s="99"/>
      <c r="B990" s="100"/>
      <c r="C990" s="101"/>
      <c r="D990" s="102"/>
      <c r="E990" s="102"/>
      <c r="F990" s="102"/>
      <c r="G990" s="103"/>
      <c r="H990" s="104"/>
      <c r="I990" s="79"/>
      <c r="J990" s="79"/>
      <c r="K990" s="79"/>
      <c r="L990" s="79"/>
      <c r="M990" s="79"/>
      <c r="N990" s="79"/>
      <c r="O990" s="79"/>
      <c r="P990" s="79"/>
      <c r="Q990" s="79"/>
      <c r="R990" s="79"/>
      <c r="S990" s="79"/>
      <c r="T990" s="79"/>
      <c r="U990" s="79"/>
      <c r="V990" s="79"/>
      <c r="W990" s="79"/>
      <c r="X990" s="79"/>
      <c r="Y990" s="79"/>
      <c r="Z990" s="79"/>
    </row>
    <row r="991" spans="1:26" ht="23.25" customHeight="1">
      <c r="A991" s="99"/>
      <c r="B991" s="100"/>
      <c r="C991" s="101"/>
      <c r="D991" s="102"/>
      <c r="E991" s="102"/>
      <c r="F991" s="102"/>
      <c r="G991" s="103"/>
      <c r="H991" s="104"/>
      <c r="I991" s="79"/>
      <c r="J991" s="79"/>
      <c r="K991" s="79"/>
      <c r="L991" s="79"/>
      <c r="M991" s="79"/>
      <c r="N991" s="79"/>
      <c r="O991" s="79"/>
      <c r="P991" s="79"/>
      <c r="Q991" s="79"/>
      <c r="R991" s="79"/>
      <c r="S991" s="79"/>
      <c r="T991" s="79"/>
      <c r="U991" s="79"/>
      <c r="V991" s="79"/>
      <c r="W991" s="79"/>
      <c r="X991" s="79"/>
      <c r="Y991" s="79"/>
      <c r="Z991" s="79"/>
    </row>
    <row r="992" spans="1:26" ht="23.25" customHeight="1">
      <c r="A992" s="99"/>
      <c r="B992" s="100"/>
      <c r="C992" s="101"/>
      <c r="D992" s="102"/>
      <c r="E992" s="102"/>
      <c r="F992" s="102"/>
      <c r="G992" s="103"/>
      <c r="H992" s="104"/>
      <c r="I992" s="79"/>
      <c r="J992" s="79"/>
      <c r="K992" s="79"/>
      <c r="L992" s="79"/>
      <c r="M992" s="79"/>
      <c r="N992" s="79"/>
      <c r="O992" s="79"/>
      <c r="P992" s="79"/>
      <c r="Q992" s="79"/>
      <c r="R992" s="79"/>
      <c r="S992" s="79"/>
      <c r="T992" s="79"/>
      <c r="U992" s="79"/>
      <c r="V992" s="79"/>
      <c r="W992" s="79"/>
      <c r="X992" s="79"/>
      <c r="Y992" s="79"/>
      <c r="Z992" s="79"/>
    </row>
    <row r="993" spans="1:26" ht="23.25" customHeight="1">
      <c r="A993" s="99"/>
      <c r="B993" s="100"/>
      <c r="C993" s="101"/>
      <c r="D993" s="102"/>
      <c r="E993" s="102"/>
      <c r="F993" s="102"/>
      <c r="G993" s="103"/>
      <c r="H993" s="104"/>
      <c r="I993" s="79"/>
      <c r="J993" s="79"/>
      <c r="K993" s="79"/>
      <c r="L993" s="79"/>
      <c r="M993" s="79"/>
      <c r="N993" s="79"/>
      <c r="O993" s="79"/>
      <c r="P993" s="79"/>
      <c r="Q993" s="79"/>
      <c r="R993" s="79"/>
      <c r="S993" s="79"/>
      <c r="T993" s="79"/>
      <c r="U993" s="79"/>
      <c r="V993" s="79"/>
      <c r="W993" s="79"/>
      <c r="X993" s="79"/>
      <c r="Y993" s="79"/>
      <c r="Z993" s="79"/>
    </row>
    <row r="994" spans="1:26" ht="23.25" customHeight="1">
      <c r="A994" s="99"/>
      <c r="B994" s="100"/>
      <c r="C994" s="101"/>
      <c r="D994" s="102"/>
      <c r="E994" s="102"/>
      <c r="F994" s="102"/>
      <c r="G994" s="103"/>
      <c r="H994" s="104"/>
      <c r="I994" s="79"/>
      <c r="J994" s="79"/>
      <c r="K994" s="79"/>
      <c r="L994" s="79"/>
      <c r="M994" s="79"/>
      <c r="N994" s="79"/>
      <c r="O994" s="79"/>
      <c r="P994" s="79"/>
      <c r="Q994" s="79"/>
      <c r="R994" s="79"/>
      <c r="S994" s="79"/>
      <c r="T994" s="79"/>
      <c r="U994" s="79"/>
      <c r="V994" s="79"/>
      <c r="W994" s="79"/>
      <c r="X994" s="79"/>
      <c r="Y994" s="79"/>
      <c r="Z994" s="79"/>
    </row>
    <row r="995" spans="1:26" ht="23.25" customHeight="1">
      <c r="A995" s="99"/>
      <c r="B995" s="100"/>
      <c r="C995" s="101"/>
      <c r="D995" s="102"/>
      <c r="E995" s="102"/>
      <c r="F995" s="102"/>
      <c r="G995" s="103"/>
      <c r="H995" s="104"/>
      <c r="I995" s="79"/>
      <c r="J995" s="79"/>
      <c r="K995" s="79"/>
      <c r="L995" s="79"/>
      <c r="M995" s="79"/>
      <c r="N995" s="79"/>
      <c r="O995" s="79"/>
      <c r="P995" s="79"/>
      <c r="Q995" s="79"/>
      <c r="R995" s="79"/>
      <c r="S995" s="79"/>
      <c r="T995" s="79"/>
      <c r="U995" s="79"/>
      <c r="V995" s="79"/>
      <c r="W995" s="79"/>
      <c r="X995" s="79"/>
      <c r="Y995" s="79"/>
      <c r="Z995" s="79"/>
    </row>
    <row r="996" spans="1:26" ht="23.25" customHeight="1">
      <c r="A996" s="99"/>
      <c r="B996" s="100"/>
      <c r="C996" s="101"/>
      <c r="D996" s="102"/>
      <c r="E996" s="102"/>
      <c r="F996" s="102"/>
      <c r="G996" s="103"/>
      <c r="H996" s="104"/>
      <c r="I996" s="79"/>
      <c r="J996" s="79"/>
      <c r="K996" s="79"/>
      <c r="L996" s="79"/>
      <c r="M996" s="79"/>
      <c r="N996" s="79"/>
      <c r="O996" s="79"/>
      <c r="P996" s="79"/>
      <c r="Q996" s="79"/>
      <c r="R996" s="79"/>
      <c r="S996" s="79"/>
      <c r="T996" s="79"/>
      <c r="U996" s="79"/>
      <c r="V996" s="79"/>
      <c r="W996" s="79"/>
      <c r="X996" s="79"/>
      <c r="Y996" s="79"/>
      <c r="Z996" s="79"/>
    </row>
    <row r="997" spans="1:26" ht="23.25" customHeight="1">
      <c r="A997" s="99"/>
      <c r="B997" s="100"/>
      <c r="C997" s="101"/>
      <c r="D997" s="102"/>
      <c r="E997" s="102"/>
      <c r="F997" s="102"/>
      <c r="G997" s="103"/>
      <c r="H997" s="104"/>
      <c r="I997" s="79"/>
      <c r="J997" s="79"/>
      <c r="K997" s="79"/>
      <c r="L997" s="79"/>
      <c r="M997" s="79"/>
      <c r="N997" s="79"/>
      <c r="O997" s="79"/>
      <c r="P997" s="79"/>
      <c r="Q997" s="79"/>
      <c r="R997" s="79"/>
      <c r="S997" s="79"/>
      <c r="T997" s="79"/>
      <c r="U997" s="79"/>
      <c r="V997" s="79"/>
      <c r="W997" s="79"/>
      <c r="X997" s="79"/>
      <c r="Y997" s="79"/>
      <c r="Z997" s="79"/>
    </row>
    <row r="998" spans="1:26" ht="23.25" customHeight="1">
      <c r="A998" s="99"/>
      <c r="B998" s="100"/>
      <c r="C998" s="101"/>
      <c r="D998" s="102"/>
      <c r="E998" s="102"/>
      <c r="F998" s="102"/>
      <c r="G998" s="103"/>
      <c r="H998" s="104"/>
      <c r="I998" s="79"/>
      <c r="J998" s="79"/>
      <c r="K998" s="79"/>
      <c r="L998" s="79"/>
      <c r="M998" s="79"/>
      <c r="N998" s="79"/>
      <c r="O998" s="79"/>
      <c r="P998" s="79"/>
      <c r="Q998" s="79"/>
      <c r="R998" s="79"/>
      <c r="S998" s="79"/>
      <c r="T998" s="79"/>
      <c r="U998" s="79"/>
      <c r="V998" s="79"/>
      <c r="W998" s="79"/>
      <c r="X998" s="79"/>
      <c r="Y998" s="79"/>
      <c r="Z998" s="79"/>
    </row>
    <row r="999" spans="1:26" ht="23.25" customHeight="1">
      <c r="A999" s="99"/>
      <c r="B999" s="100"/>
      <c r="C999" s="101"/>
      <c r="D999" s="102"/>
      <c r="E999" s="102"/>
      <c r="F999" s="102"/>
      <c r="G999" s="103"/>
      <c r="H999" s="104"/>
      <c r="I999" s="79"/>
      <c r="J999" s="79"/>
      <c r="K999" s="79"/>
      <c r="L999" s="79"/>
      <c r="M999" s="79"/>
      <c r="N999" s="79"/>
      <c r="O999" s="79"/>
      <c r="P999" s="79"/>
      <c r="Q999" s="79"/>
      <c r="R999" s="79"/>
      <c r="S999" s="79"/>
      <c r="T999" s="79"/>
      <c r="U999" s="79"/>
      <c r="V999" s="79"/>
      <c r="W999" s="79"/>
      <c r="X999" s="79"/>
      <c r="Y999" s="79"/>
      <c r="Z999" s="79"/>
    </row>
    <row r="1000" spans="1:26" ht="23.25" customHeight="1">
      <c r="A1000" s="99"/>
      <c r="B1000" s="100"/>
      <c r="C1000" s="101"/>
      <c r="D1000" s="102"/>
      <c r="E1000" s="102"/>
      <c r="F1000" s="102"/>
      <c r="G1000" s="103"/>
      <c r="H1000" s="104"/>
      <c r="I1000" s="79"/>
      <c r="J1000" s="79"/>
      <c r="K1000" s="79"/>
      <c r="L1000" s="79"/>
      <c r="M1000" s="79"/>
      <c r="N1000" s="79"/>
      <c r="O1000" s="79"/>
      <c r="P1000" s="79"/>
      <c r="Q1000" s="79"/>
      <c r="R1000" s="79"/>
      <c r="S1000" s="79"/>
      <c r="T1000" s="79"/>
      <c r="U1000" s="79"/>
      <c r="V1000" s="79"/>
      <c r="W1000" s="79"/>
      <c r="X1000" s="79"/>
      <c r="Y1000" s="79"/>
      <c r="Z1000" s="79"/>
    </row>
  </sheetData>
  <autoFilter ref="A2:H849" xr:uid="{00000000-0009-0000-0000-000001000000}"/>
  <mergeCells count="1">
    <mergeCell ref="A1:D1"/>
  </mergeCells>
  <hyperlinks>
    <hyperlink ref="F3" r:id="rId1" xr:uid="{00000000-0004-0000-0100-000000000000}"/>
    <hyperlink ref="F18" r:id="rId2" xr:uid="{00000000-0004-0000-0100-000001000000}"/>
    <hyperlink ref="F208" r:id="rId3" xr:uid="{00000000-0004-0000-0100-000002000000}"/>
    <hyperlink ref="F453" r:id="rId4" xr:uid="{00000000-0004-0000-0100-000003000000}"/>
    <hyperlink ref="F780" r:id="rId5" xr:uid="{00000000-0004-0000-0100-000004000000}"/>
    <hyperlink ref="F785" r:id="rId6" xr:uid="{00000000-0004-0000-0100-000005000000}"/>
    <hyperlink ref="F786" r:id="rId7" xr:uid="{00000000-0004-0000-0100-000006000000}"/>
    <hyperlink ref="F787" r:id="rId8" xr:uid="{00000000-0004-0000-0100-000007000000}"/>
    <hyperlink ref="F790" r:id="rId9" xr:uid="{00000000-0004-0000-0100-000008000000}"/>
    <hyperlink ref="F792" r:id="rId10" xr:uid="{00000000-0004-0000-0100-000009000000}"/>
    <hyperlink ref="F793" r:id="rId11" xr:uid="{00000000-0004-0000-0100-00000A000000}"/>
    <hyperlink ref="F794" r:id="rId12" xr:uid="{00000000-0004-0000-0100-00000B000000}"/>
    <hyperlink ref="F796" r:id="rId13" xr:uid="{00000000-0004-0000-0100-00000C000000}"/>
    <hyperlink ref="F797" r:id="rId14" xr:uid="{00000000-0004-0000-0100-00000D000000}"/>
    <hyperlink ref="F798" r:id="rId15" xr:uid="{00000000-0004-0000-0100-00000E000000}"/>
    <hyperlink ref="F799" r:id="rId16" xr:uid="{00000000-0004-0000-0100-00000F000000}"/>
    <hyperlink ref="F800" r:id="rId17" xr:uid="{00000000-0004-0000-0100-000010000000}"/>
    <hyperlink ref="F802" r:id="rId18" xr:uid="{00000000-0004-0000-0100-000011000000}"/>
    <hyperlink ref="F803" r:id="rId19" xr:uid="{00000000-0004-0000-0100-000012000000}"/>
    <hyperlink ref="F804" r:id="rId20" xr:uid="{00000000-0004-0000-0100-000013000000}"/>
    <hyperlink ref="F807" r:id="rId21" xr:uid="{00000000-0004-0000-0100-000014000000}"/>
    <hyperlink ref="F808" r:id="rId22" xr:uid="{00000000-0004-0000-0100-000015000000}"/>
    <hyperlink ref="F818" r:id="rId23" xr:uid="{00000000-0004-0000-0100-000016000000}"/>
    <hyperlink ref="F819" r:id="rId24" xr:uid="{00000000-0004-0000-0100-000017000000}"/>
    <hyperlink ref="F820" r:id="rId25" xr:uid="{00000000-0004-0000-0100-000018000000}"/>
    <hyperlink ref="F822" r:id="rId26" xr:uid="{00000000-0004-0000-0100-000019000000}"/>
    <hyperlink ref="F824" r:id="rId27" xr:uid="{00000000-0004-0000-0100-00001A000000}"/>
    <hyperlink ref="F825" r:id="rId28" xr:uid="{00000000-0004-0000-0100-00001B000000}"/>
  </hyperlinks>
  <pageMargins left="0.7" right="0.7" top="0.75" bottom="0.75" header="0" footer="0"/>
  <pageSetup paperSize="9" fitToHeight="0" orientation="landscape"/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>
      <selection sqref="A1:E1"/>
    </sheetView>
  </sheetViews>
  <sheetFormatPr defaultColWidth="14.44140625" defaultRowHeight="15" customHeight="1"/>
  <cols>
    <col min="1" max="1" width="111.33203125" customWidth="1"/>
    <col min="2" max="2" width="17.6640625" customWidth="1"/>
    <col min="3" max="3" width="15.33203125" customWidth="1"/>
    <col min="4" max="4" width="18.6640625" customWidth="1"/>
    <col min="5" max="5" width="17" customWidth="1"/>
    <col min="6" max="6" width="18.6640625" customWidth="1"/>
    <col min="7" max="22" width="14.44140625" customWidth="1"/>
  </cols>
  <sheetData>
    <row r="1" spans="1:26" ht="39.75" customHeight="1">
      <c r="A1" s="105" t="s">
        <v>0</v>
      </c>
      <c r="B1" s="106"/>
      <c r="C1" s="106"/>
      <c r="D1" s="106"/>
      <c r="E1" s="10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108"/>
      <c r="B2" s="106"/>
      <c r="C2" s="106"/>
      <c r="D2" s="106"/>
      <c r="E2" s="10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109" t="s">
        <v>1</v>
      </c>
      <c r="B3" s="106"/>
      <c r="C3" s="106"/>
      <c r="D3" s="107"/>
      <c r="E3" s="2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"/>
      <c r="X3" s="1"/>
      <c r="Y3" s="1"/>
      <c r="Z3" s="1"/>
    </row>
    <row r="4" spans="1:26" ht="19.5" customHeight="1">
      <c r="A4" s="4" t="s">
        <v>3</v>
      </c>
      <c r="B4" s="5" t="s">
        <v>4</v>
      </c>
      <c r="C4" s="6" t="s">
        <v>5</v>
      </c>
      <c r="D4" s="7" t="s">
        <v>6</v>
      </c>
      <c r="E4" s="7" t="s">
        <v>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"/>
      <c r="X4" s="1"/>
      <c r="Y4" s="1"/>
      <c r="Z4" s="1"/>
    </row>
    <row r="5" spans="1:26" ht="19.5" customHeight="1">
      <c r="A5" s="8" t="s">
        <v>7</v>
      </c>
      <c r="B5" s="9">
        <v>50</v>
      </c>
      <c r="C5" s="10">
        <v>20000</v>
      </c>
      <c r="D5" s="10">
        <f t="shared" ref="D5:D6" si="0">C5*B5</f>
        <v>1000000</v>
      </c>
      <c r="E5" s="10">
        <v>886666.66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1"/>
      <c r="X5" s="1"/>
      <c r="Y5" s="1"/>
      <c r="Z5" s="1"/>
    </row>
    <row r="6" spans="1:26" ht="19.5" customHeight="1">
      <c r="A6" s="8" t="s">
        <v>8</v>
      </c>
      <c r="B6" s="9">
        <v>19</v>
      </c>
      <c r="C6" s="10">
        <v>10000</v>
      </c>
      <c r="D6" s="10">
        <f t="shared" si="0"/>
        <v>190000</v>
      </c>
      <c r="E6" s="10">
        <v>160000</v>
      </c>
      <c r="F6" s="11"/>
      <c r="G6" s="1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1"/>
      <c r="X6" s="1"/>
      <c r="Y6" s="1"/>
      <c r="Z6" s="1"/>
    </row>
    <row r="7" spans="1:26" ht="18.75" customHeight="1">
      <c r="A7" s="8" t="s">
        <v>9</v>
      </c>
      <c r="B7" s="13">
        <v>0.03</v>
      </c>
      <c r="C7" s="10" t="s">
        <v>10</v>
      </c>
      <c r="D7" s="10">
        <f>(D5+D6)*B7</f>
        <v>35700</v>
      </c>
      <c r="E7" s="14"/>
      <c r="F7" s="15"/>
      <c r="G7" s="1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"/>
      <c r="X7" s="1"/>
      <c r="Y7" s="1"/>
      <c r="Z7" s="1"/>
    </row>
    <row r="8" spans="1:26" ht="19.5" customHeight="1">
      <c r="A8" s="8" t="s">
        <v>11</v>
      </c>
      <c r="B8" s="13">
        <v>0.03</v>
      </c>
      <c r="C8" s="10" t="s">
        <v>10</v>
      </c>
      <c r="D8" s="10">
        <f>(D5+D6)*-B8</f>
        <v>-35700</v>
      </c>
      <c r="E8" s="1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/>
      <c r="X8" s="1"/>
      <c r="Y8" s="1"/>
      <c r="Z8" s="1"/>
    </row>
    <row r="9" spans="1:26" ht="19.5" customHeight="1">
      <c r="A9" s="8" t="s">
        <v>12</v>
      </c>
      <c r="B9" s="9"/>
      <c r="C9" s="10"/>
      <c r="D9" s="10">
        <v>80000</v>
      </c>
      <c r="E9" s="12">
        <v>82639.87</v>
      </c>
      <c r="F9" s="1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"/>
      <c r="X9" s="1"/>
      <c r="Y9" s="1"/>
      <c r="Z9" s="1"/>
    </row>
    <row r="10" spans="1:26" ht="19.5" customHeight="1">
      <c r="A10" s="16" t="s">
        <v>13</v>
      </c>
      <c r="B10" s="17" t="s">
        <v>10</v>
      </c>
      <c r="C10" s="18">
        <v>0</v>
      </c>
      <c r="D10" s="18">
        <f t="shared" ref="D10:E10" si="1">SUM(D5:D9)</f>
        <v>1270000</v>
      </c>
      <c r="E10" s="18">
        <f t="shared" si="1"/>
        <v>1129306.53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1"/>
      <c r="X10" s="1"/>
      <c r="Y10" s="1"/>
      <c r="Z10" s="1"/>
    </row>
    <row r="11" spans="1:26" ht="15.6">
      <c r="A11" s="110"/>
      <c r="B11" s="106"/>
      <c r="C11" s="106"/>
      <c r="D11" s="107"/>
      <c r="E11" s="1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1"/>
      <c r="X11" s="1"/>
      <c r="Y11" s="1"/>
      <c r="Z11" s="1"/>
    </row>
    <row r="12" spans="1:26" ht="19.5" customHeight="1">
      <c r="A12" s="109" t="s">
        <v>14</v>
      </c>
      <c r="B12" s="106"/>
      <c r="C12" s="106"/>
      <c r="D12" s="107"/>
      <c r="E12" s="19" t="s">
        <v>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1"/>
      <c r="X12" s="1"/>
      <c r="Y12" s="1"/>
      <c r="Z12" s="1"/>
    </row>
    <row r="13" spans="1:26" ht="18.75" customHeight="1">
      <c r="A13" s="111" t="s">
        <v>15</v>
      </c>
      <c r="B13" s="106"/>
      <c r="C13" s="106"/>
      <c r="D13" s="106"/>
      <c r="E13" s="10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1"/>
      <c r="X13" s="1"/>
      <c r="Y13" s="1"/>
      <c r="Z13" s="1"/>
    </row>
    <row r="14" spans="1:26" ht="18.75" customHeight="1">
      <c r="A14" s="4" t="s">
        <v>16</v>
      </c>
      <c r="B14" s="5" t="s">
        <v>4</v>
      </c>
      <c r="C14" s="6" t="s">
        <v>5</v>
      </c>
      <c r="D14" s="7" t="s">
        <v>6</v>
      </c>
      <c r="E14" s="7" t="s">
        <v>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1"/>
      <c r="X14" s="1"/>
      <c r="Y14" s="1"/>
      <c r="Z14" s="1"/>
    </row>
    <row r="15" spans="1:26" ht="18.75" customHeight="1">
      <c r="A15" s="8" t="s">
        <v>17</v>
      </c>
      <c r="B15" s="20">
        <v>12</v>
      </c>
      <c r="C15" s="10">
        <v>16000</v>
      </c>
      <c r="D15" s="10">
        <f>C15*B15</f>
        <v>192000</v>
      </c>
      <c r="E15" s="10">
        <v>178000</v>
      </c>
      <c r="F15" s="1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1"/>
      <c r="X15" s="1"/>
      <c r="Y15" s="1"/>
      <c r="Z15" s="1"/>
    </row>
    <row r="16" spans="1:26" ht="18.75" customHeight="1">
      <c r="A16" s="8" t="s">
        <v>18</v>
      </c>
      <c r="B16" s="20">
        <v>12</v>
      </c>
      <c r="C16" s="10">
        <v>8500</v>
      </c>
      <c r="D16" s="10">
        <f>B16*C16</f>
        <v>102000</v>
      </c>
      <c r="E16" s="10">
        <v>90030.94</v>
      </c>
      <c r="F16" s="1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1"/>
      <c r="X16" s="1"/>
      <c r="Y16" s="1"/>
      <c r="Z16" s="1"/>
    </row>
    <row r="17" spans="1:26" ht="18.75" customHeight="1">
      <c r="A17" s="21" t="s">
        <v>19</v>
      </c>
      <c r="B17" s="5"/>
      <c r="C17" s="6"/>
      <c r="D17" s="6">
        <f t="shared" ref="D17:E17" si="2">SUM(D15:D16)</f>
        <v>294000</v>
      </c>
      <c r="E17" s="22">
        <f t="shared" si="2"/>
        <v>268030.94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1"/>
      <c r="X17" s="1"/>
      <c r="Y17" s="1"/>
      <c r="Z17" s="1"/>
    </row>
    <row r="18" spans="1:26" ht="18.75" customHeight="1">
      <c r="A18" s="112"/>
      <c r="B18" s="106"/>
      <c r="C18" s="106"/>
      <c r="D18" s="107"/>
      <c r="E18" s="2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1"/>
      <c r="X18" s="1"/>
      <c r="Y18" s="1"/>
      <c r="Z18" s="1"/>
    </row>
    <row r="19" spans="1:26" ht="18.75" customHeight="1">
      <c r="A19" s="4" t="s">
        <v>20</v>
      </c>
      <c r="B19" s="5" t="s">
        <v>4</v>
      </c>
      <c r="C19" s="6" t="s">
        <v>5</v>
      </c>
      <c r="D19" s="7" t="s">
        <v>6</v>
      </c>
      <c r="E19" s="7" t="s">
        <v>6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1"/>
      <c r="X19" s="1"/>
      <c r="Y19" s="1"/>
      <c r="Z19" s="1"/>
    </row>
    <row r="20" spans="1:26" ht="18.75" customHeight="1">
      <c r="A20" s="8" t="s">
        <v>21</v>
      </c>
      <c r="B20" s="20">
        <v>13</v>
      </c>
      <c r="C20" s="10">
        <v>1467.07</v>
      </c>
      <c r="D20" s="10">
        <f t="shared" ref="D20:D23" si="3">C20*B20</f>
        <v>19071.91</v>
      </c>
      <c r="E20" s="10">
        <v>21337.4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1"/>
      <c r="X20" s="1"/>
      <c r="Y20" s="1"/>
      <c r="Z20" s="1"/>
    </row>
    <row r="21" spans="1:26" ht="18.75" customHeight="1">
      <c r="A21" s="8" t="s">
        <v>22</v>
      </c>
      <c r="B21" s="20">
        <v>13</v>
      </c>
      <c r="C21" s="10">
        <v>1500</v>
      </c>
      <c r="D21" s="10">
        <f t="shared" si="3"/>
        <v>19500</v>
      </c>
      <c r="E21" s="10">
        <v>19500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"/>
      <c r="X21" s="1"/>
      <c r="Y21" s="1"/>
      <c r="Z21" s="1"/>
    </row>
    <row r="22" spans="1:26" ht="19.5" customHeight="1">
      <c r="A22" s="8" t="s">
        <v>23</v>
      </c>
      <c r="B22" s="20">
        <v>1</v>
      </c>
      <c r="C22" s="10">
        <v>500</v>
      </c>
      <c r="D22" s="10">
        <f t="shared" si="3"/>
        <v>500</v>
      </c>
      <c r="E22" s="10">
        <v>500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1"/>
      <c r="X22" s="1"/>
      <c r="Y22" s="1"/>
      <c r="Z22" s="1"/>
    </row>
    <row r="23" spans="1:26" ht="19.5" customHeight="1">
      <c r="A23" s="8" t="s">
        <v>24</v>
      </c>
      <c r="B23" s="20">
        <v>2</v>
      </c>
      <c r="C23" s="10">
        <v>1000</v>
      </c>
      <c r="D23" s="10">
        <f t="shared" si="3"/>
        <v>2000</v>
      </c>
      <c r="E23" s="10">
        <v>16.920000000000002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"/>
      <c r="X23" s="1"/>
      <c r="Y23" s="1"/>
      <c r="Z23" s="1"/>
    </row>
    <row r="24" spans="1:26" ht="19.5" customHeight="1">
      <c r="A24" s="8" t="s">
        <v>25</v>
      </c>
      <c r="B24" s="20">
        <v>1</v>
      </c>
      <c r="C24" s="10">
        <v>2275.9299999999998</v>
      </c>
      <c r="D24" s="10">
        <f>C24</f>
        <v>2275.9299999999998</v>
      </c>
      <c r="E24" s="10">
        <v>2275.9299999999998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1"/>
      <c r="X24" s="1"/>
      <c r="Y24" s="1"/>
      <c r="Z24" s="1"/>
    </row>
    <row r="25" spans="1:26" ht="19.5" customHeight="1">
      <c r="A25" s="113" t="s">
        <v>26</v>
      </c>
      <c r="B25" s="106"/>
      <c r="C25" s="107"/>
      <c r="D25" s="6">
        <f t="shared" ref="D25:E25" si="4">SUM(D20:D24)</f>
        <v>43347.840000000004</v>
      </c>
      <c r="E25" s="24">
        <f t="shared" si="4"/>
        <v>43630.25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1"/>
      <c r="X25" s="1"/>
      <c r="Y25" s="1"/>
      <c r="Z25" s="1"/>
    </row>
    <row r="26" spans="1:26" ht="19.5" customHeight="1">
      <c r="A26" s="112"/>
      <c r="B26" s="106"/>
      <c r="C26" s="106"/>
      <c r="D26" s="107"/>
      <c r="E26" s="2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1"/>
      <c r="X26" s="1"/>
      <c r="Y26" s="1"/>
      <c r="Z26" s="1"/>
    </row>
    <row r="27" spans="1:26" ht="19.5" customHeight="1">
      <c r="A27" s="4" t="s">
        <v>27</v>
      </c>
      <c r="B27" s="5" t="s">
        <v>4</v>
      </c>
      <c r="C27" s="6" t="s">
        <v>5</v>
      </c>
      <c r="D27" s="7" t="s">
        <v>6</v>
      </c>
      <c r="E27" s="7" t="s">
        <v>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1"/>
      <c r="X27" s="1"/>
      <c r="Y27" s="1"/>
      <c r="Z27" s="1"/>
    </row>
    <row r="28" spans="1:26" ht="19.5" customHeight="1">
      <c r="A28" s="8" t="s">
        <v>28</v>
      </c>
      <c r="B28" s="20">
        <v>12</v>
      </c>
      <c r="C28" s="10">
        <v>2040</v>
      </c>
      <c r="D28" s="10">
        <f t="shared" ref="D28:D32" si="5">C28*B28</f>
        <v>24480</v>
      </c>
      <c r="E28" s="10">
        <v>18000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1"/>
      <c r="X28" s="1"/>
      <c r="Y28" s="1"/>
      <c r="Z28" s="1"/>
    </row>
    <row r="29" spans="1:26" ht="19.5" customHeight="1">
      <c r="A29" s="8" t="s">
        <v>29</v>
      </c>
      <c r="B29" s="20">
        <v>12</v>
      </c>
      <c r="C29" s="10">
        <f>1300</f>
        <v>1300</v>
      </c>
      <c r="D29" s="10">
        <f t="shared" si="5"/>
        <v>15600</v>
      </c>
      <c r="E29" s="10">
        <v>15600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1"/>
      <c r="X29" s="1"/>
      <c r="Y29" s="1"/>
      <c r="Z29" s="1"/>
    </row>
    <row r="30" spans="1:26" ht="19.5" customHeight="1">
      <c r="A30" s="8" t="s">
        <v>30</v>
      </c>
      <c r="B30" s="20">
        <v>1</v>
      </c>
      <c r="C30" s="10">
        <v>10000</v>
      </c>
      <c r="D30" s="10">
        <f t="shared" si="5"/>
        <v>10000</v>
      </c>
      <c r="E30" s="10">
        <v>40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1"/>
      <c r="X30" s="1"/>
      <c r="Y30" s="1"/>
      <c r="Z30" s="1"/>
    </row>
    <row r="31" spans="1:26" ht="19.5" customHeight="1">
      <c r="A31" s="8" t="s">
        <v>31</v>
      </c>
      <c r="B31" s="20">
        <v>12</v>
      </c>
      <c r="C31" s="10">
        <v>375.9</v>
      </c>
      <c r="D31" s="10">
        <f t="shared" si="5"/>
        <v>4510.7999999999993</v>
      </c>
      <c r="E31" s="10">
        <v>4398.8900000000003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1"/>
      <c r="X31" s="1"/>
      <c r="Y31" s="1"/>
      <c r="Z31" s="1"/>
    </row>
    <row r="32" spans="1:26" ht="19.5" customHeight="1">
      <c r="A32" s="8" t="s">
        <v>32</v>
      </c>
      <c r="B32" s="20">
        <v>1</v>
      </c>
      <c r="C32" s="10">
        <v>2000</v>
      </c>
      <c r="D32" s="10">
        <f t="shared" si="5"/>
        <v>2000</v>
      </c>
      <c r="E32" s="10">
        <v>1687.87</v>
      </c>
      <c r="F32" s="1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1"/>
      <c r="X32" s="1"/>
      <c r="Y32" s="1"/>
      <c r="Z32" s="1"/>
    </row>
    <row r="33" spans="1:26" ht="19.5" customHeight="1">
      <c r="A33" s="8" t="s">
        <v>33</v>
      </c>
      <c r="B33" s="20">
        <v>12</v>
      </c>
      <c r="C33" s="10">
        <v>432</v>
      </c>
      <c r="D33" s="10">
        <v>5184</v>
      </c>
      <c r="E33" s="10">
        <v>10815.72</v>
      </c>
      <c r="F33" s="1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1"/>
      <c r="X33" s="1"/>
      <c r="Y33" s="1"/>
      <c r="Z33" s="1"/>
    </row>
    <row r="34" spans="1:26" ht="19.5" customHeight="1">
      <c r="A34" s="8" t="s">
        <v>34</v>
      </c>
      <c r="B34" s="20">
        <v>2</v>
      </c>
      <c r="C34" s="10">
        <v>349.99</v>
      </c>
      <c r="D34" s="10">
        <f t="shared" ref="D34:D36" si="6">C34*B34</f>
        <v>699.98</v>
      </c>
      <c r="E34" s="10">
        <v>0</v>
      </c>
      <c r="F34" s="11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1"/>
      <c r="X34" s="1"/>
      <c r="Y34" s="1"/>
      <c r="Z34" s="1"/>
    </row>
    <row r="35" spans="1:26" ht="18.75" customHeight="1">
      <c r="A35" s="8" t="s">
        <v>35</v>
      </c>
      <c r="B35" s="20">
        <v>12</v>
      </c>
      <c r="C35" s="10">
        <v>250</v>
      </c>
      <c r="D35" s="10">
        <f t="shared" si="6"/>
        <v>3000</v>
      </c>
      <c r="E35" s="10">
        <v>1673.93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1"/>
      <c r="X35" s="1"/>
      <c r="Y35" s="1"/>
      <c r="Z35" s="1"/>
    </row>
    <row r="36" spans="1:26" ht="19.5" customHeight="1">
      <c r="A36" s="8" t="s">
        <v>36</v>
      </c>
      <c r="B36" s="20">
        <v>1</v>
      </c>
      <c r="C36" s="10">
        <v>5000</v>
      </c>
      <c r="D36" s="10">
        <f t="shared" si="6"/>
        <v>5000</v>
      </c>
      <c r="E36" s="10">
        <v>28221.35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1"/>
      <c r="X36" s="1"/>
      <c r="Y36" s="1"/>
      <c r="Z36" s="1"/>
    </row>
    <row r="37" spans="1:26" ht="19.5" customHeight="1">
      <c r="A37" s="113" t="s">
        <v>37</v>
      </c>
      <c r="B37" s="106"/>
      <c r="C37" s="107"/>
      <c r="D37" s="6">
        <f t="shared" ref="D37:E37" si="7">SUM(D28:D36)</f>
        <v>70474.78</v>
      </c>
      <c r="E37" s="24">
        <f t="shared" si="7"/>
        <v>80437.760000000009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1"/>
      <c r="X37" s="1"/>
      <c r="Y37" s="1"/>
      <c r="Z37" s="1"/>
    </row>
    <row r="38" spans="1:26" ht="19.5" customHeight="1">
      <c r="A38" s="112"/>
      <c r="B38" s="106"/>
      <c r="C38" s="106"/>
      <c r="D38" s="107"/>
      <c r="E38" s="2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1"/>
      <c r="X38" s="1"/>
      <c r="Y38" s="1"/>
      <c r="Z38" s="1"/>
    </row>
    <row r="39" spans="1:26" ht="19.5" customHeight="1">
      <c r="A39" s="4" t="s">
        <v>38</v>
      </c>
      <c r="B39" s="5" t="s">
        <v>4</v>
      </c>
      <c r="C39" s="6" t="s">
        <v>5</v>
      </c>
      <c r="D39" s="7" t="s">
        <v>6</v>
      </c>
      <c r="E39" s="7" t="s">
        <v>6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1"/>
      <c r="X39" s="1"/>
      <c r="Y39" s="1"/>
      <c r="Z39" s="1"/>
    </row>
    <row r="40" spans="1:26" ht="19.5" customHeight="1">
      <c r="A40" s="8" t="s">
        <v>39</v>
      </c>
      <c r="B40" s="20">
        <v>13</v>
      </c>
      <c r="C40" s="10">
        <v>3500</v>
      </c>
      <c r="D40" s="10">
        <f>B40*C40</f>
        <v>45500</v>
      </c>
      <c r="E40" s="10">
        <v>37870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1"/>
      <c r="X40" s="1"/>
      <c r="Y40" s="1"/>
      <c r="Z40" s="1"/>
    </row>
    <row r="41" spans="1:26" ht="19.5" customHeight="1">
      <c r="A41" s="111" t="s">
        <v>40</v>
      </c>
      <c r="B41" s="106"/>
      <c r="C41" s="107"/>
      <c r="D41" s="6">
        <f t="shared" ref="D41:E41" si="8">SUM(D40)</f>
        <v>45500</v>
      </c>
      <c r="E41" s="22">
        <f t="shared" si="8"/>
        <v>37870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1"/>
      <c r="X41" s="1"/>
      <c r="Y41" s="1"/>
      <c r="Z41" s="1"/>
    </row>
    <row r="42" spans="1:26" ht="19.5" customHeight="1">
      <c r="A42" s="112"/>
      <c r="B42" s="106"/>
      <c r="C42" s="106"/>
      <c r="D42" s="107"/>
      <c r="E42" s="2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1"/>
      <c r="X42" s="1"/>
      <c r="Y42" s="1"/>
      <c r="Z42" s="1"/>
    </row>
    <row r="43" spans="1:26" ht="19.5" customHeight="1">
      <c r="A43" s="111" t="s">
        <v>41</v>
      </c>
      <c r="B43" s="106"/>
      <c r="C43" s="107"/>
      <c r="D43" s="7" t="s">
        <v>6</v>
      </c>
      <c r="E43" s="7" t="s">
        <v>6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1"/>
      <c r="X43" s="1"/>
      <c r="Y43" s="1"/>
      <c r="Z43" s="1"/>
    </row>
    <row r="44" spans="1:26" ht="19.5" customHeight="1">
      <c r="A44" s="114" t="s">
        <v>42</v>
      </c>
      <c r="B44" s="106"/>
      <c r="C44" s="107"/>
      <c r="D44" s="10">
        <v>3500</v>
      </c>
      <c r="E44" s="10" t="s">
        <v>10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1"/>
      <c r="X44" s="1"/>
      <c r="Y44" s="1"/>
      <c r="Z44" s="1"/>
    </row>
    <row r="45" spans="1:26" ht="19.5" customHeight="1">
      <c r="A45" s="114" t="s">
        <v>43</v>
      </c>
      <c r="B45" s="106"/>
      <c r="C45" s="107"/>
      <c r="D45" s="10">
        <v>3500</v>
      </c>
      <c r="E45" s="10">
        <v>517.45000000000005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1"/>
      <c r="X45" s="1"/>
      <c r="Y45" s="1"/>
      <c r="Z45" s="1"/>
    </row>
    <row r="46" spans="1:26" ht="19.5" customHeight="1">
      <c r="A46" s="114" t="s">
        <v>44</v>
      </c>
      <c r="B46" s="106"/>
      <c r="C46" s="107"/>
      <c r="D46" s="10">
        <v>2000</v>
      </c>
      <c r="E46" s="10">
        <v>252.64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1"/>
      <c r="X46" s="1"/>
      <c r="Y46" s="1"/>
      <c r="Z46" s="1"/>
    </row>
    <row r="47" spans="1:26" ht="19.5" customHeight="1">
      <c r="A47" s="114" t="s">
        <v>45</v>
      </c>
      <c r="B47" s="106"/>
      <c r="C47" s="107"/>
      <c r="D47" s="10">
        <v>10000</v>
      </c>
      <c r="E47" s="10">
        <v>5159.82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1"/>
      <c r="X47" s="1"/>
      <c r="Y47" s="1"/>
      <c r="Z47" s="1"/>
    </row>
    <row r="48" spans="1:26" ht="19.5" customHeight="1">
      <c r="A48" s="114" t="s">
        <v>46</v>
      </c>
      <c r="B48" s="106"/>
      <c r="C48" s="107"/>
      <c r="D48" s="10">
        <v>5000</v>
      </c>
      <c r="E48" s="10">
        <v>3772.95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1"/>
      <c r="X48" s="1"/>
      <c r="Y48" s="1"/>
      <c r="Z48" s="1"/>
    </row>
    <row r="49" spans="1:26" ht="19.5" customHeight="1">
      <c r="A49" s="113" t="s">
        <v>47</v>
      </c>
      <c r="B49" s="106"/>
      <c r="C49" s="107"/>
      <c r="D49" s="6">
        <f>SUM(D44:D48)</f>
        <v>24000</v>
      </c>
      <c r="E49" s="22">
        <f>SUM(E45:E48)</f>
        <v>9702.86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1"/>
      <c r="X49" s="1"/>
      <c r="Y49" s="1"/>
      <c r="Z49" s="1"/>
    </row>
    <row r="50" spans="1:26" ht="19.5" customHeight="1">
      <c r="A50" s="112"/>
      <c r="B50" s="106"/>
      <c r="C50" s="106"/>
      <c r="D50" s="107"/>
      <c r="E50" s="2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1"/>
      <c r="X50" s="1"/>
      <c r="Y50" s="1"/>
      <c r="Z50" s="1"/>
    </row>
    <row r="51" spans="1:26" ht="19.5" customHeight="1">
      <c r="A51" s="111" t="s">
        <v>48</v>
      </c>
      <c r="B51" s="106"/>
      <c r="C51" s="107"/>
      <c r="D51" s="7" t="s">
        <v>6</v>
      </c>
      <c r="E51" s="7" t="s">
        <v>6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1"/>
      <c r="X51" s="1"/>
      <c r="Y51" s="1"/>
      <c r="Z51" s="1"/>
    </row>
    <row r="52" spans="1:26" ht="18.75" customHeight="1">
      <c r="A52" s="114" t="s">
        <v>49</v>
      </c>
      <c r="B52" s="106"/>
      <c r="C52" s="107"/>
      <c r="D52" s="10">
        <v>5000</v>
      </c>
      <c r="E52" s="10">
        <v>18809.63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1"/>
      <c r="X52" s="1"/>
      <c r="Y52" s="1"/>
      <c r="Z52" s="1"/>
    </row>
    <row r="53" spans="1:26" ht="18.75" customHeight="1">
      <c r="A53" s="114" t="s">
        <v>50</v>
      </c>
      <c r="B53" s="106"/>
      <c r="C53" s="107"/>
      <c r="D53" s="10">
        <v>5000</v>
      </c>
      <c r="E53" s="10" t="s">
        <v>10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1"/>
      <c r="X53" s="1"/>
      <c r="Y53" s="1"/>
      <c r="Z53" s="1"/>
    </row>
    <row r="54" spans="1:26" ht="18.75" customHeight="1">
      <c r="A54" s="111" t="s">
        <v>51</v>
      </c>
      <c r="B54" s="106"/>
      <c r="C54" s="107"/>
      <c r="D54" s="6">
        <f t="shared" ref="D54:E54" si="9">SUM(D52:D53)</f>
        <v>10000</v>
      </c>
      <c r="E54" s="22">
        <f t="shared" si="9"/>
        <v>18809.63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1"/>
      <c r="X54" s="1"/>
      <c r="Y54" s="1"/>
      <c r="Z54" s="1"/>
    </row>
    <row r="55" spans="1:26" ht="18.75" customHeight="1">
      <c r="A55" s="112"/>
      <c r="B55" s="106"/>
      <c r="C55" s="106"/>
      <c r="D55" s="107"/>
      <c r="E55" s="2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1"/>
      <c r="X55" s="1"/>
      <c r="Y55" s="1"/>
      <c r="Z55" s="1"/>
    </row>
    <row r="56" spans="1:26" ht="18.75" customHeight="1">
      <c r="A56" s="115" t="s">
        <v>52</v>
      </c>
      <c r="B56" s="106"/>
      <c r="C56" s="107"/>
      <c r="D56" s="2">
        <f>SUM(D17+D25+D37+D41+D49+D54)</f>
        <v>487322.62</v>
      </c>
      <c r="E56" s="2">
        <f>E17+E25+E37+E41+E49+E54</f>
        <v>458481.44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1"/>
      <c r="X56" s="1"/>
      <c r="Y56" s="1"/>
      <c r="Z56" s="1"/>
    </row>
    <row r="57" spans="1:26" ht="19.5" customHeight="1">
      <c r="A57" s="110"/>
      <c r="B57" s="106"/>
      <c r="C57" s="106"/>
      <c r="D57" s="107"/>
      <c r="E57" s="1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1"/>
      <c r="X57" s="1"/>
      <c r="Y57" s="1"/>
      <c r="Z57" s="1"/>
    </row>
    <row r="58" spans="1:26" ht="19.5" customHeight="1">
      <c r="A58" s="4" t="s">
        <v>53</v>
      </c>
      <c r="B58" s="5" t="s">
        <v>4</v>
      </c>
      <c r="C58" s="6" t="s">
        <v>5</v>
      </c>
      <c r="D58" s="7" t="s">
        <v>6</v>
      </c>
      <c r="E58" s="7" t="s">
        <v>6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1"/>
      <c r="X58" s="1"/>
      <c r="Y58" s="1"/>
      <c r="Z58" s="1"/>
    </row>
    <row r="59" spans="1:26" ht="19.5" customHeight="1">
      <c r="A59" s="25" t="s">
        <v>54</v>
      </c>
      <c r="B59" s="20">
        <v>10</v>
      </c>
      <c r="C59" s="10">
        <v>2000</v>
      </c>
      <c r="D59" s="10">
        <f t="shared" ref="D59:D60" si="10">C59*B59</f>
        <v>20000</v>
      </c>
      <c r="E59" s="10">
        <v>18803.240000000002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1"/>
      <c r="X59" s="1"/>
      <c r="Y59" s="1"/>
      <c r="Z59" s="1"/>
    </row>
    <row r="60" spans="1:26" ht="19.5" customHeight="1">
      <c r="A60" s="25" t="s">
        <v>55</v>
      </c>
      <c r="B60" s="20">
        <v>30</v>
      </c>
      <c r="C60" s="10">
        <v>680</v>
      </c>
      <c r="D60" s="10">
        <f t="shared" si="10"/>
        <v>20400</v>
      </c>
      <c r="E60" s="10">
        <v>19553.5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1"/>
      <c r="X60" s="1"/>
      <c r="Y60" s="1"/>
      <c r="Z60" s="1"/>
    </row>
    <row r="61" spans="1:26" ht="19.5" customHeight="1">
      <c r="A61" s="4" t="s">
        <v>56</v>
      </c>
      <c r="B61" s="5"/>
      <c r="C61" s="6"/>
      <c r="D61" s="6">
        <f t="shared" ref="D61:E61" si="11">SUM(D59:D60)</f>
        <v>40400</v>
      </c>
      <c r="E61" s="22">
        <f t="shared" si="11"/>
        <v>38356.740000000005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1"/>
      <c r="X61" s="1"/>
      <c r="Y61" s="1"/>
      <c r="Z61" s="1"/>
    </row>
    <row r="62" spans="1:26" ht="19.5" customHeight="1">
      <c r="A62" s="112"/>
      <c r="B62" s="106"/>
      <c r="C62" s="106"/>
      <c r="D62" s="107"/>
      <c r="E62" s="2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1"/>
      <c r="X62" s="1"/>
      <c r="Y62" s="1"/>
      <c r="Z62" s="1"/>
    </row>
    <row r="63" spans="1:26" ht="19.5" customHeight="1">
      <c r="A63" s="4" t="s">
        <v>57</v>
      </c>
      <c r="B63" s="5" t="s">
        <v>4</v>
      </c>
      <c r="C63" s="6" t="s">
        <v>5</v>
      </c>
      <c r="D63" s="7" t="s">
        <v>6</v>
      </c>
      <c r="E63" s="7" t="s">
        <v>6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1"/>
      <c r="X63" s="1"/>
      <c r="Y63" s="1"/>
      <c r="Z63" s="1"/>
    </row>
    <row r="64" spans="1:26" ht="19.5" customHeight="1">
      <c r="A64" s="25" t="s">
        <v>58</v>
      </c>
      <c r="B64" s="20">
        <v>3</v>
      </c>
      <c r="C64" s="10">
        <v>25000</v>
      </c>
      <c r="D64" s="10">
        <f t="shared" ref="D64:D73" si="12">C64*B64</f>
        <v>75000</v>
      </c>
      <c r="E64" s="10">
        <v>82352.600000000006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1"/>
      <c r="X64" s="1"/>
      <c r="Y64" s="1"/>
      <c r="Z64" s="1"/>
    </row>
    <row r="65" spans="1:26" ht="19.5" customHeight="1">
      <c r="A65" s="25" t="s">
        <v>59</v>
      </c>
      <c r="B65" s="20">
        <v>10</v>
      </c>
      <c r="C65" s="10">
        <v>2000</v>
      </c>
      <c r="D65" s="10">
        <f t="shared" si="12"/>
        <v>20000</v>
      </c>
      <c r="E65" s="10">
        <v>12368.82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1"/>
      <c r="X65" s="1"/>
      <c r="Y65" s="1"/>
      <c r="Z65" s="1"/>
    </row>
    <row r="66" spans="1:26" ht="19.5" customHeight="1">
      <c r="A66" s="25" t="s">
        <v>60</v>
      </c>
      <c r="B66" s="20">
        <v>50</v>
      </c>
      <c r="C66" s="10">
        <v>680</v>
      </c>
      <c r="D66" s="10">
        <f t="shared" si="12"/>
        <v>34000</v>
      </c>
      <c r="E66" s="10">
        <v>24524.560000000001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1"/>
      <c r="X66" s="1"/>
      <c r="Y66" s="1"/>
      <c r="Z66" s="1"/>
    </row>
    <row r="67" spans="1:26" ht="19.5" customHeight="1">
      <c r="A67" s="25" t="s">
        <v>61</v>
      </c>
      <c r="B67" s="20">
        <v>8</v>
      </c>
      <c r="C67" s="10">
        <v>2000</v>
      </c>
      <c r="D67" s="10">
        <f t="shared" si="12"/>
        <v>16000</v>
      </c>
      <c r="E67" s="10">
        <v>12130.02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1"/>
      <c r="X67" s="1"/>
      <c r="Y67" s="1"/>
      <c r="Z67" s="1"/>
    </row>
    <row r="68" spans="1:26" ht="19.5" customHeight="1">
      <c r="A68" s="25" t="s">
        <v>62</v>
      </c>
      <c r="B68" s="20">
        <v>40</v>
      </c>
      <c r="C68" s="10">
        <v>680</v>
      </c>
      <c r="D68" s="10">
        <f t="shared" si="12"/>
        <v>27200</v>
      </c>
      <c r="E68" s="10">
        <v>18588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X68" s="1"/>
      <c r="Y68" s="1"/>
      <c r="Z68" s="1"/>
    </row>
    <row r="69" spans="1:26" ht="19.5" customHeight="1">
      <c r="A69" s="8" t="s">
        <v>63</v>
      </c>
      <c r="B69" s="20">
        <v>4</v>
      </c>
      <c r="C69" s="10">
        <v>5000</v>
      </c>
      <c r="D69" s="10">
        <f t="shared" si="12"/>
        <v>20000</v>
      </c>
      <c r="E69" s="10">
        <v>20000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1"/>
      <c r="X69" s="1"/>
      <c r="Y69" s="1"/>
      <c r="Z69" s="1"/>
    </row>
    <row r="70" spans="1:26" ht="19.5" customHeight="1">
      <c r="A70" s="8" t="s">
        <v>64</v>
      </c>
      <c r="B70" s="20">
        <v>4</v>
      </c>
      <c r="C70" s="10">
        <v>2500</v>
      </c>
      <c r="D70" s="10">
        <f t="shared" si="12"/>
        <v>10000</v>
      </c>
      <c r="E70" s="10">
        <v>10000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1"/>
      <c r="X70" s="1"/>
      <c r="Y70" s="1"/>
      <c r="Z70" s="1"/>
    </row>
    <row r="71" spans="1:26" ht="19.5" customHeight="1">
      <c r="A71" s="25" t="s">
        <v>65</v>
      </c>
      <c r="B71" s="20">
        <v>3</v>
      </c>
      <c r="C71" s="10">
        <v>20000</v>
      </c>
      <c r="D71" s="10">
        <f t="shared" si="12"/>
        <v>60000</v>
      </c>
      <c r="E71" s="10">
        <v>42422.5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1"/>
      <c r="X71" s="1"/>
      <c r="Y71" s="1"/>
      <c r="Z71" s="1"/>
    </row>
    <row r="72" spans="1:26" ht="19.5" customHeight="1">
      <c r="A72" s="25" t="s">
        <v>66</v>
      </c>
      <c r="B72" s="20">
        <v>20</v>
      </c>
      <c r="C72" s="10">
        <v>680</v>
      </c>
      <c r="D72" s="10">
        <f t="shared" si="12"/>
        <v>13600</v>
      </c>
      <c r="E72" s="10">
        <v>12790.46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1"/>
      <c r="X72" s="1"/>
      <c r="Y72" s="1"/>
      <c r="Z72" s="1"/>
    </row>
    <row r="73" spans="1:26" ht="19.5" customHeight="1">
      <c r="A73" s="25" t="s">
        <v>67</v>
      </c>
      <c r="B73" s="20">
        <v>12</v>
      </c>
      <c r="C73" s="10">
        <v>2000</v>
      </c>
      <c r="D73" s="10">
        <f t="shared" si="12"/>
        <v>24000</v>
      </c>
      <c r="E73" s="10">
        <v>17594.79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1"/>
      <c r="X73" s="1"/>
      <c r="Y73" s="1"/>
      <c r="Z73" s="1"/>
    </row>
    <row r="74" spans="1:26" ht="19.5" customHeight="1">
      <c r="A74" s="111" t="s">
        <v>68</v>
      </c>
      <c r="B74" s="106"/>
      <c r="C74" s="107"/>
      <c r="D74" s="6">
        <f t="shared" ref="D74:E74" si="13">SUM(D64:D73)</f>
        <v>299800</v>
      </c>
      <c r="E74" s="22">
        <f t="shared" si="13"/>
        <v>252771.75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1"/>
      <c r="X74" s="1"/>
      <c r="Y74" s="1"/>
      <c r="Z74" s="1"/>
    </row>
    <row r="75" spans="1:26" ht="19.5" customHeight="1">
      <c r="A75" s="112"/>
      <c r="B75" s="106"/>
      <c r="C75" s="106"/>
      <c r="D75" s="107"/>
      <c r="E75" s="2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1"/>
      <c r="X75" s="1"/>
      <c r="Y75" s="1"/>
      <c r="Z75" s="1"/>
    </row>
    <row r="76" spans="1:26" ht="19.5" customHeight="1">
      <c r="A76" s="4" t="s">
        <v>69</v>
      </c>
      <c r="B76" s="5" t="s">
        <v>4</v>
      </c>
      <c r="C76" s="6" t="s">
        <v>5</v>
      </c>
      <c r="D76" s="7" t="s">
        <v>6</v>
      </c>
      <c r="E76" s="7" t="s">
        <v>6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1"/>
      <c r="X76" s="1"/>
      <c r="Y76" s="1"/>
      <c r="Z76" s="1"/>
    </row>
    <row r="77" spans="1:26" ht="19.5" customHeight="1">
      <c r="A77" s="25" t="s">
        <v>70</v>
      </c>
      <c r="B77" s="20">
        <v>1</v>
      </c>
      <c r="C77" s="10">
        <v>75000</v>
      </c>
      <c r="D77" s="10">
        <f>C77*B77</f>
        <v>75000</v>
      </c>
      <c r="E77" s="10">
        <v>75003.009999999995</v>
      </c>
      <c r="F77" s="2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1"/>
      <c r="X77" s="1"/>
      <c r="Y77" s="1"/>
      <c r="Z77" s="1"/>
    </row>
    <row r="78" spans="1:26" ht="19.5" customHeight="1">
      <c r="A78" s="25" t="s">
        <v>71</v>
      </c>
      <c r="B78" s="20">
        <v>4</v>
      </c>
      <c r="C78" s="10">
        <v>2000</v>
      </c>
      <c r="D78" s="10">
        <f t="shared" ref="D78:D83" si="14">B78*C78</f>
        <v>8000</v>
      </c>
      <c r="E78" s="10">
        <v>10143.57</v>
      </c>
      <c r="F78" s="2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1"/>
      <c r="X78" s="1"/>
      <c r="Y78" s="1"/>
      <c r="Z78" s="1"/>
    </row>
    <row r="79" spans="1:26" ht="19.5" customHeight="1">
      <c r="A79" s="25" t="s">
        <v>72</v>
      </c>
      <c r="B79" s="20">
        <v>18</v>
      </c>
      <c r="C79" s="10">
        <v>680</v>
      </c>
      <c r="D79" s="10">
        <f t="shared" si="14"/>
        <v>12240</v>
      </c>
      <c r="E79" s="10">
        <v>16320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1"/>
      <c r="X79" s="1"/>
      <c r="Y79" s="1"/>
      <c r="Z79" s="1"/>
    </row>
    <row r="80" spans="1:26" ht="19.5" customHeight="1">
      <c r="A80" s="25" t="s">
        <v>73</v>
      </c>
      <c r="B80" s="20">
        <v>2</v>
      </c>
      <c r="C80" s="10">
        <v>2000</v>
      </c>
      <c r="D80" s="10">
        <f t="shared" si="14"/>
        <v>4000</v>
      </c>
      <c r="E80" s="10">
        <v>3187.99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1"/>
      <c r="X80" s="1"/>
      <c r="Y80" s="1"/>
      <c r="Z80" s="1"/>
    </row>
    <row r="81" spans="1:26" ht="18.75" customHeight="1">
      <c r="A81" s="25" t="s">
        <v>74</v>
      </c>
      <c r="B81" s="20">
        <v>10</v>
      </c>
      <c r="C81" s="10">
        <v>680</v>
      </c>
      <c r="D81" s="10">
        <f t="shared" si="14"/>
        <v>6800</v>
      </c>
      <c r="E81" s="10">
        <v>5440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1"/>
      <c r="X81" s="1"/>
      <c r="Y81" s="1"/>
      <c r="Z81" s="1"/>
    </row>
    <row r="82" spans="1:26" ht="19.5" customHeight="1">
      <c r="A82" s="25" t="s">
        <v>75</v>
      </c>
      <c r="B82" s="20">
        <v>3</v>
      </c>
      <c r="C82" s="10">
        <v>30000</v>
      </c>
      <c r="D82" s="10">
        <f t="shared" si="14"/>
        <v>90000</v>
      </c>
      <c r="E82" s="10">
        <v>50000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1"/>
      <c r="X82" s="1"/>
      <c r="Y82" s="1"/>
      <c r="Z82" s="1"/>
    </row>
    <row r="83" spans="1:26" ht="19.5" customHeight="1">
      <c r="A83" s="25" t="s">
        <v>76</v>
      </c>
      <c r="B83" s="20">
        <v>16</v>
      </c>
      <c r="C83" s="10">
        <v>680</v>
      </c>
      <c r="D83" s="10">
        <f t="shared" si="14"/>
        <v>10880</v>
      </c>
      <c r="E83" s="10" t="s">
        <v>10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1"/>
      <c r="X83" s="1"/>
      <c r="Y83" s="1"/>
      <c r="Z83" s="1"/>
    </row>
    <row r="84" spans="1:26" ht="19.5" customHeight="1">
      <c r="A84" s="25" t="s">
        <v>77</v>
      </c>
      <c r="B84" s="20">
        <v>8</v>
      </c>
      <c r="C84" s="10">
        <v>2000</v>
      </c>
      <c r="D84" s="10">
        <f>C84*B84</f>
        <v>16000</v>
      </c>
      <c r="E84" s="10" t="s">
        <v>10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1"/>
      <c r="X84" s="1"/>
      <c r="Y84" s="1"/>
      <c r="Z84" s="1"/>
    </row>
    <row r="85" spans="1:26" ht="19.5" customHeight="1">
      <c r="A85" s="4" t="s">
        <v>78</v>
      </c>
      <c r="B85" s="116"/>
      <c r="C85" s="107"/>
      <c r="D85" s="6">
        <f t="shared" ref="D85:E85" si="15">SUM(D77:D84)</f>
        <v>222920</v>
      </c>
      <c r="E85" s="22">
        <f t="shared" si="15"/>
        <v>160094.57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1"/>
      <c r="X85" s="1"/>
      <c r="Y85" s="1"/>
      <c r="Z85" s="1"/>
    </row>
    <row r="86" spans="1:26" ht="19.5" customHeight="1">
      <c r="A86" s="117"/>
      <c r="B86" s="106"/>
      <c r="C86" s="106"/>
      <c r="D86" s="107"/>
      <c r="E86" s="27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1"/>
      <c r="X86" s="1"/>
      <c r="Y86" s="1"/>
      <c r="Z86" s="1"/>
    </row>
    <row r="87" spans="1:26" ht="15.75" customHeight="1">
      <c r="A87" s="28" t="s">
        <v>79</v>
      </c>
      <c r="B87" s="5" t="s">
        <v>4</v>
      </c>
      <c r="C87" s="6" t="s">
        <v>5</v>
      </c>
      <c r="D87" s="7" t="s">
        <v>6</v>
      </c>
      <c r="E87" s="7" t="s">
        <v>6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1"/>
      <c r="X87" s="1"/>
      <c r="Y87" s="1"/>
      <c r="Z87" s="1"/>
    </row>
    <row r="88" spans="1:26" ht="19.5" customHeight="1">
      <c r="A88" s="25" t="s">
        <v>80</v>
      </c>
      <c r="B88" s="20">
        <v>4</v>
      </c>
      <c r="C88" s="10">
        <v>10000</v>
      </c>
      <c r="D88" s="10">
        <f t="shared" ref="D88:D90" si="16">C88*B88</f>
        <v>40000</v>
      </c>
      <c r="E88" s="10">
        <v>3300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1"/>
      <c r="X88" s="1"/>
      <c r="Y88" s="1"/>
      <c r="Z88" s="1"/>
    </row>
    <row r="89" spans="1:26" ht="19.5" customHeight="1">
      <c r="A89" s="25" t="s">
        <v>81</v>
      </c>
      <c r="B89" s="20">
        <v>4</v>
      </c>
      <c r="C89" s="10">
        <v>2000</v>
      </c>
      <c r="D89" s="10">
        <f t="shared" si="16"/>
        <v>8000</v>
      </c>
      <c r="E89" s="10" t="s">
        <v>10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1"/>
      <c r="X89" s="1"/>
      <c r="Y89" s="1"/>
      <c r="Z89" s="1"/>
    </row>
    <row r="90" spans="1:26" ht="19.5" customHeight="1">
      <c r="A90" s="25" t="s">
        <v>82</v>
      </c>
      <c r="B90" s="20">
        <v>10</v>
      </c>
      <c r="C90" s="10">
        <v>680</v>
      </c>
      <c r="D90" s="10">
        <f t="shared" si="16"/>
        <v>6800</v>
      </c>
      <c r="E90" s="10" t="s">
        <v>10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1"/>
      <c r="X90" s="1"/>
      <c r="Y90" s="1"/>
      <c r="Z90" s="1"/>
    </row>
    <row r="91" spans="1:26" ht="19.5" customHeight="1">
      <c r="A91" s="4" t="s">
        <v>83</v>
      </c>
      <c r="B91" s="29"/>
      <c r="C91" s="30"/>
      <c r="D91" s="6">
        <f t="shared" ref="D91:E91" si="17">SUM(D88:D90)</f>
        <v>54800</v>
      </c>
      <c r="E91" s="22">
        <f t="shared" si="17"/>
        <v>3300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1"/>
      <c r="X91" s="1"/>
      <c r="Y91" s="1"/>
      <c r="Z91" s="1"/>
    </row>
    <row r="92" spans="1:26" ht="19.5" customHeight="1">
      <c r="A92" s="112"/>
      <c r="B92" s="106"/>
      <c r="C92" s="106"/>
      <c r="D92" s="107"/>
      <c r="E92" s="2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1"/>
      <c r="X92" s="1"/>
      <c r="Y92" s="1"/>
      <c r="Z92" s="1"/>
    </row>
    <row r="93" spans="1:26" ht="15.75" customHeight="1">
      <c r="A93" s="28" t="s">
        <v>84</v>
      </c>
      <c r="B93" s="5" t="s">
        <v>4</v>
      </c>
      <c r="C93" s="6" t="s">
        <v>5</v>
      </c>
      <c r="D93" s="7" t="s">
        <v>6</v>
      </c>
      <c r="E93" s="7" t="s">
        <v>6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1"/>
      <c r="X93" s="1"/>
      <c r="Y93" s="1"/>
      <c r="Z93" s="1"/>
    </row>
    <row r="94" spans="1:26" ht="15.75" customHeight="1">
      <c r="A94" s="25" t="s">
        <v>85</v>
      </c>
      <c r="B94" s="20">
        <v>1</v>
      </c>
      <c r="C94" s="10">
        <v>102000</v>
      </c>
      <c r="D94" s="10">
        <f t="shared" ref="D94:D99" si="18">C94*B94</f>
        <v>102000</v>
      </c>
      <c r="E94" s="10">
        <v>136098.56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1"/>
      <c r="X94" s="1"/>
      <c r="Y94" s="1"/>
      <c r="Z94" s="1"/>
    </row>
    <row r="95" spans="1:26" ht="15.75" customHeight="1">
      <c r="A95" s="25" t="s">
        <v>86</v>
      </c>
      <c r="B95" s="20">
        <v>10</v>
      </c>
      <c r="C95" s="10">
        <v>2000</v>
      </c>
      <c r="D95" s="10">
        <f t="shared" si="18"/>
        <v>20000</v>
      </c>
      <c r="E95" s="10">
        <v>22446.18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1"/>
      <c r="X95" s="1"/>
      <c r="Y95" s="1"/>
      <c r="Z95" s="1"/>
    </row>
    <row r="96" spans="1:26" ht="19.5" customHeight="1">
      <c r="A96" s="25" t="s">
        <v>87</v>
      </c>
      <c r="B96" s="20">
        <v>20</v>
      </c>
      <c r="C96" s="10">
        <v>680</v>
      </c>
      <c r="D96" s="10">
        <f t="shared" si="18"/>
        <v>13600</v>
      </c>
      <c r="E96" s="10">
        <v>15238.51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1"/>
      <c r="X96" s="1"/>
      <c r="Y96" s="1"/>
      <c r="Z96" s="1"/>
    </row>
    <row r="97" spans="1:26" ht="19.5" customHeight="1">
      <c r="A97" s="25" t="s">
        <v>88</v>
      </c>
      <c r="B97" s="20">
        <v>2</v>
      </c>
      <c r="C97" s="10">
        <v>20000</v>
      </c>
      <c r="D97" s="10">
        <f t="shared" si="18"/>
        <v>40000</v>
      </c>
      <c r="E97" s="10" t="s">
        <v>10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1"/>
      <c r="X97" s="1"/>
      <c r="Y97" s="1"/>
      <c r="Z97" s="1"/>
    </row>
    <row r="98" spans="1:26" ht="19.5" customHeight="1">
      <c r="A98" s="25" t="s">
        <v>89</v>
      </c>
      <c r="B98" s="20">
        <v>2</v>
      </c>
      <c r="C98" s="10">
        <v>10500</v>
      </c>
      <c r="D98" s="10">
        <f t="shared" si="18"/>
        <v>21000</v>
      </c>
      <c r="E98" s="10">
        <v>18148.849999999999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1"/>
      <c r="X98" s="1"/>
      <c r="Y98" s="1"/>
      <c r="Z98" s="1"/>
    </row>
    <row r="99" spans="1:26" ht="19.5" customHeight="1">
      <c r="A99" s="25" t="s">
        <v>90</v>
      </c>
      <c r="B99" s="20">
        <v>2</v>
      </c>
      <c r="C99" s="10">
        <v>15000</v>
      </c>
      <c r="D99" s="10">
        <f t="shared" si="18"/>
        <v>30000</v>
      </c>
      <c r="E99" s="10">
        <v>33215.599999999999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1"/>
      <c r="X99" s="1"/>
      <c r="Y99" s="1"/>
      <c r="Z99" s="1"/>
    </row>
    <row r="100" spans="1:26" ht="19.5" customHeight="1">
      <c r="A100" s="4" t="s">
        <v>91</v>
      </c>
      <c r="B100" s="29"/>
      <c r="C100" s="30"/>
      <c r="D100" s="6">
        <f t="shared" ref="D100:E100" si="19">SUM(D94:D99)</f>
        <v>226600</v>
      </c>
      <c r="E100" s="22">
        <f t="shared" si="19"/>
        <v>225147.7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1"/>
      <c r="X100" s="1"/>
      <c r="Y100" s="1"/>
      <c r="Z100" s="1"/>
    </row>
    <row r="101" spans="1:26" ht="19.5" customHeight="1">
      <c r="A101" s="110"/>
      <c r="B101" s="106"/>
      <c r="C101" s="106"/>
      <c r="D101" s="107"/>
      <c r="E101" s="1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1"/>
      <c r="X101" s="1"/>
      <c r="Y101" s="1"/>
      <c r="Z101" s="1"/>
    </row>
    <row r="102" spans="1:26" ht="38.25" customHeight="1">
      <c r="A102" s="28" t="s">
        <v>92</v>
      </c>
      <c r="B102" s="5" t="s">
        <v>4</v>
      </c>
      <c r="C102" s="6" t="s">
        <v>5</v>
      </c>
      <c r="D102" s="7" t="s">
        <v>6</v>
      </c>
      <c r="E102" s="7" t="s">
        <v>6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1"/>
      <c r="X102" s="1"/>
      <c r="Y102" s="1"/>
      <c r="Z102" s="1"/>
    </row>
    <row r="103" spans="1:26" ht="15.75" customHeight="1">
      <c r="A103" s="25" t="s">
        <v>93</v>
      </c>
      <c r="B103" s="20">
        <v>2</v>
      </c>
      <c r="C103" s="10">
        <v>2000</v>
      </c>
      <c r="D103" s="10">
        <f t="shared" ref="D103:D104" si="20">C103*B103</f>
        <v>4000</v>
      </c>
      <c r="E103" s="10">
        <v>1452.5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1"/>
      <c r="X103" s="1"/>
      <c r="Y103" s="1"/>
      <c r="Z103" s="1"/>
    </row>
    <row r="104" spans="1:26" ht="15.75" customHeight="1">
      <c r="A104" s="25" t="s">
        <v>94</v>
      </c>
      <c r="B104" s="20">
        <v>5</v>
      </c>
      <c r="C104" s="10">
        <v>680</v>
      </c>
      <c r="D104" s="10">
        <f t="shared" si="20"/>
        <v>3400</v>
      </c>
      <c r="E104" s="10">
        <v>3101.03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1"/>
      <c r="X104" s="1"/>
      <c r="Y104" s="1"/>
      <c r="Z104" s="1"/>
    </row>
    <row r="105" spans="1:26" ht="19.5" customHeight="1">
      <c r="A105" s="4" t="s">
        <v>95</v>
      </c>
      <c r="B105" s="29"/>
      <c r="C105" s="30"/>
      <c r="D105" s="6">
        <f t="shared" ref="D105:E105" si="21">SUM(D103:D104)</f>
        <v>7400</v>
      </c>
      <c r="E105" s="22">
        <f t="shared" si="21"/>
        <v>4553.5300000000007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1"/>
      <c r="X105" s="1"/>
      <c r="Y105" s="1"/>
      <c r="Z105" s="1"/>
    </row>
    <row r="106" spans="1:26" ht="19.5" customHeight="1">
      <c r="A106" s="112"/>
      <c r="B106" s="106"/>
      <c r="C106" s="106"/>
      <c r="D106" s="107"/>
      <c r="E106" s="2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1"/>
      <c r="X106" s="1"/>
      <c r="Y106" s="1"/>
      <c r="Z106" s="1"/>
    </row>
    <row r="107" spans="1:26" ht="15.75" customHeight="1">
      <c r="A107" s="28" t="s">
        <v>96</v>
      </c>
      <c r="B107" s="5" t="s">
        <v>4</v>
      </c>
      <c r="C107" s="6" t="s">
        <v>5</v>
      </c>
      <c r="D107" s="7" t="s">
        <v>6</v>
      </c>
      <c r="E107" s="7" t="s">
        <v>6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1"/>
      <c r="X107" s="1"/>
      <c r="Y107" s="1"/>
      <c r="Z107" s="1"/>
    </row>
    <row r="108" spans="1:26" ht="19.5" customHeight="1">
      <c r="A108" s="8" t="s">
        <v>97</v>
      </c>
      <c r="B108" s="20">
        <v>12</v>
      </c>
      <c r="C108" s="10">
        <v>4800</v>
      </c>
      <c r="D108" s="10">
        <f t="shared" ref="D108:D111" si="22">C108*B108</f>
        <v>57600</v>
      </c>
      <c r="E108" s="10">
        <v>57600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1"/>
      <c r="X108" s="1"/>
      <c r="Y108" s="1"/>
      <c r="Z108" s="1"/>
    </row>
    <row r="109" spans="1:26" ht="19.5" customHeight="1">
      <c r="A109" s="25" t="s">
        <v>98</v>
      </c>
      <c r="B109" s="20">
        <v>12</v>
      </c>
      <c r="C109" s="10">
        <v>2000</v>
      </c>
      <c r="D109" s="10">
        <f t="shared" si="22"/>
        <v>24000</v>
      </c>
      <c r="E109" s="10">
        <v>22489.48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1"/>
      <c r="X109" s="1"/>
      <c r="Y109" s="1"/>
      <c r="Z109" s="1"/>
    </row>
    <row r="110" spans="1:26" ht="19.5" customHeight="1">
      <c r="A110" s="25" t="s">
        <v>99</v>
      </c>
      <c r="B110" s="20">
        <v>40</v>
      </c>
      <c r="C110" s="10">
        <v>680</v>
      </c>
      <c r="D110" s="10">
        <f t="shared" si="22"/>
        <v>27200</v>
      </c>
      <c r="E110" s="10">
        <v>47789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1"/>
      <c r="X110" s="1"/>
      <c r="Y110" s="1"/>
      <c r="Z110" s="1"/>
    </row>
    <row r="111" spans="1:26" ht="19.5" customHeight="1">
      <c r="A111" s="8" t="s">
        <v>100</v>
      </c>
      <c r="B111" s="20">
        <v>1</v>
      </c>
      <c r="C111" s="10">
        <v>30000</v>
      </c>
      <c r="D111" s="10">
        <f t="shared" si="22"/>
        <v>30000</v>
      </c>
      <c r="E111" s="10">
        <v>22527.11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1"/>
      <c r="X111" s="1"/>
      <c r="Y111" s="1"/>
      <c r="Z111" s="1"/>
    </row>
    <row r="112" spans="1:26" ht="19.5" customHeight="1">
      <c r="A112" s="4" t="s">
        <v>101</v>
      </c>
      <c r="B112" s="29"/>
      <c r="C112" s="30"/>
      <c r="D112" s="6">
        <f t="shared" ref="D112:E112" si="23">SUM(D108:D111)</f>
        <v>138800</v>
      </c>
      <c r="E112" s="24">
        <f t="shared" si="23"/>
        <v>150405.59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1"/>
      <c r="X112" s="1"/>
      <c r="Y112" s="1"/>
      <c r="Z112" s="1"/>
    </row>
    <row r="113" spans="1:26" ht="19.5" customHeight="1">
      <c r="A113" s="118"/>
      <c r="B113" s="106"/>
      <c r="C113" s="106"/>
      <c r="D113" s="107"/>
      <c r="E113" s="1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1"/>
      <c r="X113" s="1"/>
      <c r="Y113" s="1"/>
      <c r="Z113" s="1"/>
    </row>
    <row r="114" spans="1:26" ht="15.75" customHeight="1">
      <c r="A114" s="28" t="s">
        <v>102</v>
      </c>
      <c r="B114" s="5" t="s">
        <v>4</v>
      </c>
      <c r="C114" s="6" t="s">
        <v>5</v>
      </c>
      <c r="D114" s="7" t="s">
        <v>6</v>
      </c>
      <c r="E114" s="7" t="s">
        <v>6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1"/>
      <c r="X114" s="1"/>
      <c r="Y114" s="1"/>
      <c r="Z114" s="1"/>
    </row>
    <row r="115" spans="1:26" ht="19.5" customHeight="1">
      <c r="A115" s="25" t="s">
        <v>103</v>
      </c>
      <c r="B115" s="20">
        <v>1</v>
      </c>
      <c r="C115" s="10">
        <v>20000</v>
      </c>
      <c r="D115" s="10">
        <f t="shared" ref="D115:D119" si="24">C115*B115</f>
        <v>20000</v>
      </c>
      <c r="E115" s="10" t="s">
        <v>10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1"/>
      <c r="X115" s="1"/>
      <c r="Y115" s="1"/>
      <c r="Z115" s="1"/>
    </row>
    <row r="116" spans="1:26" ht="19.5" customHeight="1">
      <c r="A116" s="25" t="s">
        <v>104</v>
      </c>
      <c r="B116" s="20">
        <v>1</v>
      </c>
      <c r="C116" s="10">
        <v>30000</v>
      </c>
      <c r="D116" s="10">
        <f t="shared" si="24"/>
        <v>30000</v>
      </c>
      <c r="E116" s="10">
        <v>27989.46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1"/>
      <c r="X116" s="1"/>
      <c r="Y116" s="1"/>
      <c r="Z116" s="1"/>
    </row>
    <row r="117" spans="1:26" ht="19.5" customHeight="1">
      <c r="A117" s="25" t="s">
        <v>105</v>
      </c>
      <c r="B117" s="20">
        <v>10</v>
      </c>
      <c r="C117" s="10">
        <v>1000</v>
      </c>
      <c r="D117" s="10">
        <f t="shared" si="24"/>
        <v>10000</v>
      </c>
      <c r="E117" s="10" t="s">
        <v>10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1"/>
      <c r="X117" s="1"/>
      <c r="Y117" s="1"/>
      <c r="Z117" s="1"/>
    </row>
    <row r="118" spans="1:26" ht="19.5" customHeight="1">
      <c r="A118" s="25" t="s">
        <v>106</v>
      </c>
      <c r="B118" s="20">
        <v>3</v>
      </c>
      <c r="C118" s="10">
        <v>2000</v>
      </c>
      <c r="D118" s="10">
        <f t="shared" si="24"/>
        <v>6000</v>
      </c>
      <c r="E118" s="10">
        <v>5195.09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1"/>
      <c r="X118" s="1"/>
      <c r="Y118" s="1"/>
      <c r="Z118" s="1"/>
    </row>
    <row r="119" spans="1:26" ht="19.5" customHeight="1">
      <c r="A119" s="25" t="s">
        <v>107</v>
      </c>
      <c r="B119" s="20">
        <v>10</v>
      </c>
      <c r="C119" s="10">
        <v>680</v>
      </c>
      <c r="D119" s="10">
        <f t="shared" si="24"/>
        <v>6800</v>
      </c>
      <c r="E119" s="10">
        <v>1452.5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1"/>
      <c r="X119" s="1"/>
      <c r="Y119" s="1"/>
      <c r="Z119" s="1"/>
    </row>
    <row r="120" spans="1:26" ht="19.5" customHeight="1">
      <c r="A120" s="4" t="s">
        <v>108</v>
      </c>
      <c r="B120" s="5"/>
      <c r="C120" s="6"/>
      <c r="D120" s="6">
        <f>SUM(D115:D119)</f>
        <v>72800</v>
      </c>
      <c r="E120" s="22">
        <f>SUM(E116:E119)</f>
        <v>34637.050000000003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1"/>
      <c r="X120" s="1"/>
      <c r="Y120" s="1"/>
      <c r="Z120" s="1"/>
    </row>
    <row r="121" spans="1:26" ht="19.5" customHeight="1">
      <c r="A121" s="110"/>
      <c r="B121" s="106"/>
      <c r="C121" s="106"/>
      <c r="D121" s="107"/>
      <c r="E121" s="1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1"/>
      <c r="X121" s="1"/>
      <c r="Y121" s="1"/>
      <c r="Z121" s="1"/>
    </row>
    <row r="122" spans="1:26" ht="15.75" customHeight="1">
      <c r="A122" s="28" t="s">
        <v>109</v>
      </c>
      <c r="B122" s="5" t="s">
        <v>4</v>
      </c>
      <c r="C122" s="6" t="s">
        <v>5</v>
      </c>
      <c r="D122" s="7" t="s">
        <v>6</v>
      </c>
      <c r="E122" s="7" t="s">
        <v>6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1"/>
      <c r="X122" s="1"/>
      <c r="Y122" s="1"/>
      <c r="Z122" s="1"/>
    </row>
    <row r="123" spans="1:26" ht="19.5" customHeight="1">
      <c r="A123" s="25" t="s">
        <v>110</v>
      </c>
      <c r="B123" s="20">
        <v>12</v>
      </c>
      <c r="C123" s="10">
        <v>500</v>
      </c>
      <c r="D123" s="10">
        <f t="shared" ref="D123:D127" si="25">C123*B123</f>
        <v>6000</v>
      </c>
      <c r="E123" s="10" t="s">
        <v>10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1"/>
      <c r="X123" s="1"/>
      <c r="Y123" s="1"/>
      <c r="Z123" s="1"/>
    </row>
    <row r="124" spans="1:26" ht="19.5" customHeight="1">
      <c r="A124" s="25" t="s">
        <v>111</v>
      </c>
      <c r="B124" s="20">
        <v>1</v>
      </c>
      <c r="C124" s="10">
        <v>50000</v>
      </c>
      <c r="D124" s="10">
        <f t="shared" si="25"/>
        <v>50000</v>
      </c>
      <c r="E124" s="10">
        <v>11630.83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1"/>
      <c r="X124" s="1"/>
      <c r="Y124" s="1"/>
      <c r="Z124" s="1"/>
    </row>
    <row r="125" spans="1:26" ht="19.5" customHeight="1">
      <c r="A125" s="25" t="s">
        <v>112</v>
      </c>
      <c r="B125" s="20">
        <v>7</v>
      </c>
      <c r="C125" s="10">
        <v>1000</v>
      </c>
      <c r="D125" s="10">
        <f t="shared" si="25"/>
        <v>7000</v>
      </c>
      <c r="E125" s="10">
        <v>1727.5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1"/>
      <c r="X125" s="1"/>
      <c r="Y125" s="1"/>
      <c r="Z125" s="1"/>
    </row>
    <row r="126" spans="1:26" ht="15.75" customHeight="1">
      <c r="A126" s="31" t="s">
        <v>113</v>
      </c>
      <c r="B126" s="20">
        <v>100</v>
      </c>
      <c r="C126" s="10">
        <v>80</v>
      </c>
      <c r="D126" s="10">
        <f t="shared" si="25"/>
        <v>8000</v>
      </c>
      <c r="E126" s="10" t="s">
        <v>10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1"/>
      <c r="X126" s="1"/>
      <c r="Y126" s="1"/>
      <c r="Z126" s="1"/>
    </row>
    <row r="127" spans="1:26" ht="19.5" customHeight="1">
      <c r="A127" s="8" t="s">
        <v>114</v>
      </c>
      <c r="B127" s="20">
        <v>3</v>
      </c>
      <c r="C127" s="10">
        <v>10000</v>
      </c>
      <c r="D127" s="10">
        <f t="shared" si="25"/>
        <v>30000</v>
      </c>
      <c r="E127" s="10" t="s">
        <v>10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1"/>
      <c r="X127" s="1"/>
      <c r="Y127" s="1"/>
      <c r="Z127" s="1"/>
    </row>
    <row r="128" spans="1:26" ht="15.75" customHeight="1">
      <c r="A128" s="4" t="s">
        <v>115</v>
      </c>
      <c r="B128" s="29"/>
      <c r="C128" s="30"/>
      <c r="D128" s="6">
        <f>SUM(D123:D127)</f>
        <v>101000</v>
      </c>
      <c r="E128" s="22">
        <f>SUM(E124:E127)</f>
        <v>13358.33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1"/>
      <c r="X128" s="1"/>
      <c r="Y128" s="1"/>
      <c r="Z128" s="1"/>
    </row>
    <row r="129" spans="1:26" ht="19.5" customHeight="1">
      <c r="A129" s="112"/>
      <c r="B129" s="106"/>
      <c r="C129" s="106"/>
      <c r="D129" s="107"/>
      <c r="E129" s="2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1"/>
      <c r="X129" s="1"/>
      <c r="Y129" s="1"/>
      <c r="Z129" s="1"/>
    </row>
    <row r="130" spans="1:26" ht="19.5" customHeight="1">
      <c r="A130" s="119" t="s">
        <v>116</v>
      </c>
      <c r="B130" s="106"/>
      <c r="C130" s="107"/>
      <c r="D130" s="2">
        <f>$D$56+$D$61+$D$74+$D$85+$D$91+$D$100+$D$105+$D$112+$D$120+$D$128</f>
        <v>1651842.62</v>
      </c>
      <c r="E130" s="2">
        <f>E61+E74+E85+E91+E100+E105+E112+E120+E128+E56</f>
        <v>1341106.7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1"/>
      <c r="X130" s="1"/>
      <c r="Y130" s="1"/>
      <c r="Z130" s="1"/>
    </row>
    <row r="131" spans="1:26" ht="19.5" customHeight="1">
      <c r="A131" s="120"/>
      <c r="B131" s="121"/>
      <c r="C131" s="121"/>
      <c r="D131" s="121"/>
      <c r="E131" s="12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1"/>
      <c r="X131" s="1"/>
      <c r="Y131" s="1"/>
      <c r="Z131" s="1"/>
    </row>
    <row r="132" spans="1:26" ht="19.5" customHeight="1">
      <c r="A132" s="122" t="s">
        <v>117</v>
      </c>
      <c r="B132" s="106"/>
      <c r="C132" s="106"/>
      <c r="D132" s="123"/>
      <c r="E132" s="32">
        <v>919.63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1"/>
      <c r="X132" s="1"/>
      <c r="Y132" s="1"/>
      <c r="Z132" s="1"/>
    </row>
    <row r="133" spans="1:26" ht="19.5" customHeight="1">
      <c r="A133" s="33"/>
      <c r="B133" s="33"/>
      <c r="C133" s="33"/>
      <c r="D133" s="33"/>
      <c r="E133" s="3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1"/>
      <c r="X133" s="1"/>
      <c r="Y133" s="1"/>
      <c r="Z133" s="1"/>
    </row>
    <row r="134" spans="1:26" ht="19.5" customHeight="1">
      <c r="A134" s="122" t="s">
        <v>118</v>
      </c>
      <c r="B134" s="106"/>
      <c r="C134" s="106"/>
      <c r="D134" s="106"/>
      <c r="E134" s="12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1"/>
      <c r="X134" s="1"/>
      <c r="Y134" s="1"/>
      <c r="Z134" s="1"/>
    </row>
    <row r="135" spans="1:26" ht="19.5" customHeight="1">
      <c r="A135" s="125" t="s">
        <v>119</v>
      </c>
      <c r="B135" s="106"/>
      <c r="C135" s="106"/>
      <c r="D135" s="34">
        <f>D10-D130</f>
        <v>-381842.62000000011</v>
      </c>
      <c r="E135" s="34">
        <f>E10-E130-E132</f>
        <v>-212719.79999999993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1"/>
      <c r="X135" s="1"/>
      <c r="Y135" s="1"/>
      <c r="Z135" s="1"/>
    </row>
    <row r="136" spans="1:26" ht="19.5" customHeight="1">
      <c r="A136" s="35"/>
      <c r="B136" s="35"/>
      <c r="C136" s="23"/>
      <c r="D136" s="23"/>
      <c r="E136" s="2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1"/>
      <c r="X136" s="1"/>
      <c r="Y136" s="1"/>
      <c r="Z136" s="1"/>
    </row>
    <row r="137" spans="1:26" ht="19.5" customHeight="1">
      <c r="A137" s="35"/>
      <c r="B137" s="35"/>
      <c r="C137" s="23"/>
      <c r="D137" s="23"/>
      <c r="E137" s="2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1"/>
      <c r="X137" s="1"/>
      <c r="Y137" s="1"/>
      <c r="Z137" s="1"/>
    </row>
    <row r="138" spans="1:26" ht="33.75" customHeight="1">
      <c r="A138" s="36"/>
      <c r="B138" s="36"/>
      <c r="C138" s="36"/>
      <c r="D138" s="37" t="s">
        <v>120</v>
      </c>
      <c r="E138" s="37" t="s">
        <v>121</v>
      </c>
      <c r="F138" s="38"/>
      <c r="G138" s="39"/>
      <c r="H138" s="40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1"/>
      <c r="X138" s="1"/>
      <c r="Y138" s="1"/>
      <c r="Z138" s="1"/>
    </row>
    <row r="139" spans="1:26" ht="19.5" customHeight="1">
      <c r="A139" s="41"/>
      <c r="B139" s="42"/>
      <c r="C139" s="41" t="s">
        <v>122</v>
      </c>
      <c r="D139" s="43">
        <v>10</v>
      </c>
      <c r="E139" s="44">
        <v>1</v>
      </c>
      <c r="F139" s="45"/>
      <c r="G139" s="4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1"/>
      <c r="X139" s="1"/>
      <c r="Y139" s="1"/>
      <c r="Z139" s="1"/>
    </row>
    <row r="140" spans="1:26" ht="19.5" customHeight="1">
      <c r="A140" s="41"/>
      <c r="B140" s="42"/>
      <c r="C140" s="41" t="s">
        <v>123</v>
      </c>
      <c r="D140" s="43">
        <v>7514.62</v>
      </c>
      <c r="E140" s="44">
        <v>7514.62</v>
      </c>
      <c r="F140" s="45"/>
      <c r="G140" s="47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1"/>
      <c r="X140" s="1"/>
      <c r="Y140" s="1"/>
      <c r="Z140" s="1"/>
    </row>
    <row r="141" spans="1:26" ht="19.5" customHeight="1">
      <c r="A141" s="41"/>
      <c r="B141" s="42"/>
      <c r="C141" s="41" t="s">
        <v>124</v>
      </c>
      <c r="D141" s="43">
        <v>687619.61</v>
      </c>
      <c r="E141" s="44">
        <v>917306.94</v>
      </c>
      <c r="F141" s="45"/>
      <c r="G141" s="47"/>
      <c r="H141" s="45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1"/>
      <c r="X141" s="1"/>
      <c r="Y141" s="1"/>
      <c r="Z141" s="1"/>
    </row>
    <row r="142" spans="1:26" ht="19.5" customHeight="1">
      <c r="A142" s="41"/>
      <c r="B142" s="42"/>
      <c r="C142" s="41" t="s">
        <v>125</v>
      </c>
      <c r="D142" s="43">
        <v>500075.12</v>
      </c>
      <c r="E142" s="44">
        <v>28398.27</v>
      </c>
      <c r="F142" s="1"/>
      <c r="G142" s="47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1"/>
      <c r="X142" s="1"/>
      <c r="Y142" s="1"/>
      <c r="Z142" s="1"/>
    </row>
    <row r="143" spans="1:26" ht="18.75" customHeight="1">
      <c r="A143" s="48" t="s">
        <v>116</v>
      </c>
      <c r="B143" s="48"/>
      <c r="C143" s="48"/>
      <c r="D143" s="49">
        <f t="shared" ref="D143:E143" si="26">SUM(D139:D142)</f>
        <v>1195219.3500000001</v>
      </c>
      <c r="E143" s="50">
        <f t="shared" si="26"/>
        <v>953220.83</v>
      </c>
      <c r="F143" s="38"/>
      <c r="G143" s="39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1"/>
      <c r="X143" s="1"/>
      <c r="Y143" s="1"/>
      <c r="Z143" s="1"/>
    </row>
    <row r="144" spans="1:26" ht="18.75" customHeight="1">
      <c r="A144" s="40"/>
      <c r="B144" s="40"/>
      <c r="C144" s="40"/>
      <c r="D144" s="51"/>
      <c r="E144" s="23"/>
      <c r="F144" s="3"/>
      <c r="G144" s="5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1"/>
      <c r="X144" s="1"/>
      <c r="Y144" s="1"/>
      <c r="Z144" s="1"/>
    </row>
    <row r="145" spans="1:26" ht="18.75" customHeight="1">
      <c r="A145" s="40"/>
      <c r="B145" s="40"/>
      <c r="C145" s="40"/>
      <c r="D145" s="51"/>
      <c r="E145" s="23"/>
      <c r="F145" s="3"/>
      <c r="G145" s="5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1"/>
      <c r="X145" s="1"/>
      <c r="Y145" s="1"/>
      <c r="Z145" s="1"/>
    </row>
    <row r="146" spans="1:26" ht="8.25" customHeight="1">
      <c r="A146" s="53"/>
      <c r="B146" s="53"/>
      <c r="C146" s="54"/>
      <c r="D146" s="54"/>
      <c r="E146" s="54"/>
      <c r="F146" s="3"/>
      <c r="G146" s="5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1"/>
      <c r="X146" s="1"/>
      <c r="Y146" s="1"/>
      <c r="Z146" s="1"/>
    </row>
    <row r="147" spans="1:26" ht="18.75" customHeight="1">
      <c r="A147" s="40"/>
      <c r="B147" s="40"/>
      <c r="C147" s="40"/>
      <c r="D147" s="51"/>
      <c r="E147" s="23"/>
      <c r="F147" s="3"/>
      <c r="G147" s="5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1"/>
      <c r="X147" s="1"/>
      <c r="Y147" s="1"/>
      <c r="Z147" s="1"/>
    </row>
    <row r="148" spans="1:26" ht="18.75" customHeight="1">
      <c r="A148" s="40"/>
      <c r="B148" s="40"/>
      <c r="C148" s="40"/>
      <c r="D148" s="51"/>
      <c r="E148" s="23"/>
      <c r="F148" s="3"/>
      <c r="G148" s="5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1"/>
      <c r="X148" s="1"/>
      <c r="Y148" s="1"/>
      <c r="Z148" s="1"/>
    </row>
    <row r="149" spans="1:26" ht="18.75" customHeight="1">
      <c r="A149" s="48"/>
      <c r="B149" s="48"/>
      <c r="C149" s="48"/>
      <c r="D149" s="55" t="s">
        <v>126</v>
      </c>
      <c r="E149" s="56">
        <f>D143</f>
        <v>1195219.3500000001</v>
      </c>
      <c r="F149" s="1"/>
      <c r="G149" s="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1"/>
      <c r="X149" s="1"/>
      <c r="Y149" s="1"/>
      <c r="Z149" s="1"/>
    </row>
    <row r="150" spans="1:26" ht="18.75" customHeight="1">
      <c r="A150" s="57"/>
      <c r="B150" s="57"/>
      <c r="C150" s="12"/>
      <c r="D150" s="58" t="s">
        <v>127</v>
      </c>
      <c r="E150" s="59">
        <f>E5+E6</f>
        <v>1046666.66</v>
      </c>
      <c r="F150" s="60"/>
      <c r="G150" s="6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1"/>
      <c r="X150" s="1"/>
      <c r="Y150" s="1"/>
      <c r="Z150" s="1"/>
    </row>
    <row r="151" spans="1:26" ht="18.75" customHeight="1">
      <c r="A151" s="57"/>
      <c r="B151" s="57"/>
      <c r="C151" s="12"/>
      <c r="D151" s="58" t="s">
        <v>14</v>
      </c>
      <c r="E151" s="62">
        <f>-E130</f>
        <v>-1341106.7</v>
      </c>
      <c r="F151" s="60"/>
      <c r="G151" s="6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1"/>
      <c r="X151" s="1"/>
      <c r="Y151" s="1"/>
      <c r="Z151" s="1"/>
    </row>
    <row r="152" spans="1:26" ht="18.75" customHeight="1">
      <c r="A152" s="57"/>
      <c r="B152" s="57"/>
      <c r="C152" s="12"/>
      <c r="D152" s="58" t="s">
        <v>128</v>
      </c>
      <c r="E152" s="62">
        <f>-E132</f>
        <v>-919.63</v>
      </c>
      <c r="F152" s="60"/>
      <c r="G152" s="6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1"/>
      <c r="X152" s="1"/>
      <c r="Y152" s="1"/>
      <c r="Z152" s="1"/>
    </row>
    <row r="153" spans="1:26" ht="18.75" customHeight="1">
      <c r="A153" s="57"/>
      <c r="B153" s="57"/>
      <c r="C153" s="12"/>
      <c r="D153" s="58" t="s">
        <v>129</v>
      </c>
      <c r="E153" s="62">
        <v>-5086.5</v>
      </c>
      <c r="F153" s="1"/>
      <c r="G153" s="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1"/>
      <c r="X153" s="1"/>
      <c r="Y153" s="1"/>
      <c r="Z153" s="1"/>
    </row>
    <row r="154" spans="1:26" ht="18.75" customHeight="1">
      <c r="A154" s="57"/>
      <c r="B154" s="57"/>
      <c r="C154" s="12"/>
      <c r="D154" s="58" t="s">
        <v>130</v>
      </c>
      <c r="E154" s="62">
        <v>564.49</v>
      </c>
      <c r="F154" s="1"/>
      <c r="G154" s="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1"/>
      <c r="X154" s="1"/>
      <c r="Y154" s="1"/>
      <c r="Z154" s="1"/>
    </row>
    <row r="155" spans="1:26" ht="18.75" customHeight="1">
      <c r="A155" s="57"/>
      <c r="B155" s="57"/>
      <c r="C155" s="12"/>
      <c r="D155" s="58" t="s">
        <v>131</v>
      </c>
      <c r="E155" s="62">
        <v>355000</v>
      </c>
      <c r="F155" s="1"/>
      <c r="G155" s="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1"/>
      <c r="X155" s="1"/>
      <c r="Y155" s="1"/>
      <c r="Z155" s="1"/>
    </row>
    <row r="156" spans="1:26" ht="18.75" customHeight="1">
      <c r="A156" s="57"/>
      <c r="B156" s="57"/>
      <c r="C156" s="12"/>
      <c r="D156" s="58" t="s">
        <v>132</v>
      </c>
      <c r="E156" s="62">
        <v>-379175.51</v>
      </c>
      <c r="F156" s="61"/>
      <c r="G156" s="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1"/>
      <c r="X156" s="1"/>
      <c r="Y156" s="1"/>
      <c r="Z156" s="1"/>
    </row>
    <row r="157" spans="1:26" ht="18.75" customHeight="1">
      <c r="A157" s="57"/>
      <c r="B157" s="57"/>
      <c r="C157" s="12"/>
      <c r="D157" s="58" t="s">
        <v>133</v>
      </c>
      <c r="E157" s="62">
        <v>94165.42</v>
      </c>
      <c r="F157" s="61"/>
      <c r="G157" s="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1"/>
      <c r="X157" s="1"/>
      <c r="Y157" s="1"/>
      <c r="Z157" s="1"/>
    </row>
    <row r="158" spans="1:26" ht="18.75" customHeight="1">
      <c r="A158" s="57"/>
      <c r="B158" s="57"/>
      <c r="C158" s="12"/>
      <c r="D158" s="58" t="s">
        <v>134</v>
      </c>
      <c r="E158" s="63">
        <v>-12090.04</v>
      </c>
      <c r="F158" s="61"/>
      <c r="G158" s="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1"/>
      <c r="X158" s="1"/>
      <c r="Y158" s="1"/>
      <c r="Z158" s="1"/>
    </row>
    <row r="159" spans="1:26" ht="18.75" customHeight="1">
      <c r="A159" s="48"/>
      <c r="B159" s="48"/>
      <c r="C159" s="48"/>
      <c r="D159" s="55" t="s">
        <v>135</v>
      </c>
      <c r="E159" s="64">
        <f>SUM(E149:E158)</f>
        <v>953237.54000000039</v>
      </c>
      <c r="F159" s="61"/>
      <c r="G159" s="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1"/>
      <c r="X159" s="1"/>
      <c r="Y159" s="1"/>
      <c r="Z159" s="1"/>
    </row>
    <row r="160" spans="1:26" ht="18.75" customHeight="1">
      <c r="A160" s="57"/>
      <c r="B160" s="57"/>
      <c r="C160" s="12"/>
      <c r="D160" s="12"/>
      <c r="E160" s="12"/>
      <c r="F160" s="1"/>
      <c r="G160" s="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1"/>
      <c r="X160" s="1"/>
      <c r="Y160" s="1"/>
      <c r="Z160" s="1"/>
    </row>
    <row r="161" spans="1:26" ht="18.75" customHeight="1">
      <c r="A161" s="57"/>
      <c r="B161" s="57"/>
      <c r="C161" s="12"/>
      <c r="D161" s="12"/>
      <c r="E161" s="12"/>
      <c r="F161" s="1"/>
      <c r="G161" s="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1"/>
      <c r="X161" s="1"/>
      <c r="Y161" s="1"/>
      <c r="Z161" s="1"/>
    </row>
    <row r="162" spans="1:26" ht="8.25" customHeight="1">
      <c r="A162" s="53"/>
      <c r="B162" s="53"/>
      <c r="C162" s="54"/>
      <c r="D162" s="54"/>
      <c r="E162" s="54"/>
      <c r="F162" s="1"/>
      <c r="G162" s="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1"/>
      <c r="X162" s="1"/>
      <c r="Y162" s="1"/>
      <c r="Z162" s="1"/>
    </row>
    <row r="163" spans="1:26" ht="18.75" customHeight="1">
      <c r="A163" s="57"/>
      <c r="B163" s="57"/>
      <c r="C163" s="12"/>
      <c r="D163" s="12"/>
      <c r="E163" s="12"/>
      <c r="F163" s="1"/>
      <c r="G163" s="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1"/>
      <c r="X163" s="1"/>
      <c r="Y163" s="1"/>
      <c r="Z163" s="1"/>
    </row>
    <row r="164" spans="1:26" ht="18.75" customHeight="1">
      <c r="A164" s="57"/>
      <c r="B164" s="57"/>
      <c r="C164" s="12"/>
      <c r="D164" s="12"/>
      <c r="E164" s="12"/>
      <c r="F164" s="1"/>
      <c r="G164" s="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1"/>
      <c r="X164" s="1"/>
      <c r="Y164" s="1"/>
      <c r="Z164" s="1"/>
    </row>
    <row r="165" spans="1:26" ht="18.75" customHeight="1">
      <c r="A165" s="126" t="s">
        <v>136</v>
      </c>
      <c r="B165" s="127"/>
      <c r="C165" s="127"/>
      <c r="D165" s="127"/>
      <c r="E165" s="128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1"/>
      <c r="X165" s="1"/>
      <c r="Y165" s="1"/>
      <c r="Z165" s="1"/>
    </row>
    <row r="166" spans="1:26" ht="18.75" customHeight="1">
      <c r="A166" s="65"/>
      <c r="B166" s="65"/>
      <c r="C166" s="65"/>
      <c r="D166" s="66" t="s">
        <v>137</v>
      </c>
      <c r="E166" s="66" t="s">
        <v>138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1"/>
      <c r="X166" s="1"/>
      <c r="Y166" s="1"/>
      <c r="Z166" s="1"/>
    </row>
    <row r="167" spans="1:26" ht="18.75" customHeight="1">
      <c r="A167" s="124" t="s">
        <v>139</v>
      </c>
      <c r="B167" s="106"/>
      <c r="C167" s="107"/>
      <c r="D167" s="10">
        <v>5000</v>
      </c>
      <c r="E167" s="10">
        <v>5000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1"/>
      <c r="X167" s="1"/>
      <c r="Y167" s="1"/>
      <c r="Z167" s="1"/>
    </row>
    <row r="168" spans="1:26" ht="18.75" customHeight="1">
      <c r="A168" s="124" t="s">
        <v>140</v>
      </c>
      <c r="B168" s="106"/>
      <c r="C168" s="107"/>
      <c r="D168" s="10">
        <v>60000</v>
      </c>
      <c r="E168" s="10">
        <v>60000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1"/>
      <c r="X168" s="1"/>
      <c r="Y168" s="1"/>
      <c r="Z168" s="1"/>
    </row>
    <row r="169" spans="1:26" ht="18.75" customHeight="1">
      <c r="A169" s="124" t="s">
        <v>141</v>
      </c>
      <c r="B169" s="106"/>
      <c r="C169" s="107"/>
      <c r="D169" s="10" t="s">
        <v>10</v>
      </c>
      <c r="E169" s="10">
        <v>-59444.66</v>
      </c>
      <c r="F169" s="3"/>
      <c r="G169" s="26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1"/>
      <c r="X169" s="1"/>
      <c r="Y169" s="1"/>
      <c r="Z169" s="1"/>
    </row>
    <row r="170" spans="1:26" ht="18.75" customHeight="1">
      <c r="A170" s="67"/>
      <c r="B170" s="67"/>
      <c r="C170" s="68"/>
      <c r="D170" s="50"/>
      <c r="E170" s="69">
        <f>SUM(E167:E169)</f>
        <v>5555.3399999999965</v>
      </c>
      <c r="F170" s="3"/>
      <c r="G170" s="26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1"/>
      <c r="X170" s="1"/>
      <c r="Y170" s="1"/>
      <c r="Z170" s="1"/>
    </row>
    <row r="171" spans="1:26" ht="18.75" customHeight="1">
      <c r="A171" s="57"/>
      <c r="B171" s="57"/>
      <c r="C171" s="12"/>
      <c r="D171" s="12"/>
      <c r="E171" s="1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1"/>
      <c r="X171" s="1"/>
      <c r="Y171" s="1"/>
      <c r="Z171" s="1"/>
    </row>
    <row r="172" spans="1:26" ht="18.75" customHeight="1">
      <c r="A172" s="126" t="s">
        <v>142</v>
      </c>
      <c r="B172" s="127"/>
      <c r="C172" s="127"/>
      <c r="D172" s="127"/>
      <c r="E172" s="128"/>
      <c r="F172" s="3"/>
      <c r="G172" s="26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1"/>
      <c r="X172" s="1"/>
      <c r="Y172" s="1"/>
      <c r="Z172" s="1"/>
    </row>
    <row r="173" spans="1:26" ht="18.75" customHeight="1">
      <c r="A173" s="65"/>
      <c r="B173" s="65"/>
      <c r="C173" s="65"/>
      <c r="D173" s="66" t="s">
        <v>137</v>
      </c>
      <c r="E173" s="66" t="s">
        <v>138</v>
      </c>
      <c r="F173" s="3"/>
      <c r="G173" s="26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1"/>
      <c r="X173" s="1"/>
      <c r="Y173" s="1"/>
      <c r="Z173" s="1"/>
    </row>
    <row r="174" spans="1:26" ht="18" customHeight="1">
      <c r="A174" s="124" t="s">
        <v>143</v>
      </c>
      <c r="B174" s="106"/>
      <c r="C174" s="107"/>
      <c r="D174" s="10">
        <v>320000</v>
      </c>
      <c r="E174" s="10">
        <v>320000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24" t="s">
        <v>141</v>
      </c>
      <c r="B175" s="106"/>
      <c r="C175" s="107"/>
      <c r="D175" s="10" t="s">
        <v>10</v>
      </c>
      <c r="E175" s="10">
        <v>-319730.84999999998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67"/>
      <c r="B176" s="67"/>
      <c r="C176" s="67"/>
      <c r="D176" s="68"/>
      <c r="E176" s="69">
        <f>SUM(E174:E175)</f>
        <v>269.15000000002328</v>
      </c>
      <c r="F176" s="1"/>
      <c r="G176" s="6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70"/>
      <c r="C177" s="71"/>
      <c r="D177" s="71"/>
      <c r="E177" s="7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70"/>
      <c r="C178" s="71"/>
      <c r="D178" s="71"/>
      <c r="E178" s="7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70"/>
      <c r="C179" s="71"/>
      <c r="D179" s="71"/>
      <c r="E179" s="7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>
      <c r="A180" s="1"/>
      <c r="B180" s="70"/>
      <c r="C180" s="71"/>
      <c r="D180" s="72"/>
      <c r="E180" s="7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>
      <c r="A181" s="74"/>
      <c r="B181" s="70"/>
      <c r="C181" s="7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>
      <c r="A182" s="74"/>
      <c r="B182" s="70"/>
      <c r="C182" s="7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>
      <c r="A183" s="74"/>
      <c r="B183" s="70"/>
      <c r="C183" s="7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>
      <c r="A184" s="74"/>
      <c r="B184" s="70"/>
      <c r="C184" s="7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>
      <c r="A185" s="74"/>
      <c r="B185" s="70"/>
      <c r="C185" s="7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>
      <c r="A186" s="74"/>
      <c r="B186" s="70"/>
      <c r="C186" s="71"/>
      <c r="D186" s="71"/>
      <c r="E186" s="7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>
      <c r="A187" s="74"/>
      <c r="B187" s="70"/>
      <c r="C187" s="71"/>
      <c r="D187" s="71"/>
      <c r="E187" s="7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70"/>
      <c r="C188" s="71"/>
      <c r="D188" s="71"/>
      <c r="E188" s="7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70"/>
      <c r="C189" s="71"/>
      <c r="D189" s="71"/>
      <c r="E189" s="7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>
      <c r="A190" s="1"/>
      <c r="B190" s="70"/>
      <c r="C190" s="71"/>
      <c r="D190" s="71"/>
      <c r="E190" s="71"/>
      <c r="F190" s="6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>
      <c r="A191" s="1"/>
      <c r="B191" s="70"/>
      <c r="C191" s="71"/>
      <c r="D191" s="71"/>
      <c r="E191" s="71"/>
      <c r="F191" s="6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70"/>
      <c r="C192" s="71"/>
      <c r="D192" s="71"/>
      <c r="E192" s="7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70"/>
      <c r="C193" s="71"/>
      <c r="D193" s="71"/>
      <c r="E193" s="7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70"/>
      <c r="C194" s="71"/>
      <c r="D194" s="71"/>
      <c r="E194" s="7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70"/>
      <c r="C195" s="71"/>
      <c r="D195" s="71"/>
      <c r="E195" s="7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70"/>
      <c r="C196" s="71"/>
      <c r="D196" s="71"/>
      <c r="E196" s="7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70"/>
      <c r="C197" s="71"/>
      <c r="D197" s="71"/>
      <c r="E197" s="7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70"/>
      <c r="C198" s="71"/>
      <c r="D198" s="71"/>
      <c r="E198" s="7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70"/>
      <c r="C199" s="71"/>
      <c r="D199" s="71"/>
      <c r="E199" s="7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70"/>
      <c r="C200" s="71"/>
      <c r="D200" s="71"/>
      <c r="E200" s="7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70"/>
      <c r="C201" s="71"/>
      <c r="D201" s="71"/>
      <c r="E201" s="7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70"/>
      <c r="C202" s="71"/>
      <c r="D202" s="71"/>
      <c r="E202" s="7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70"/>
      <c r="C203" s="71"/>
      <c r="D203" s="71"/>
      <c r="E203" s="7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70"/>
      <c r="C204" s="71"/>
      <c r="D204" s="71"/>
      <c r="E204" s="7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70"/>
      <c r="C205" s="71"/>
      <c r="D205" s="71"/>
      <c r="E205" s="7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70"/>
      <c r="C206" s="71"/>
      <c r="D206" s="71"/>
      <c r="E206" s="7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70"/>
      <c r="C207" s="71"/>
      <c r="D207" s="71"/>
      <c r="E207" s="7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70"/>
      <c r="C208" s="71"/>
      <c r="D208" s="71"/>
      <c r="E208" s="7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70"/>
      <c r="C209" s="71"/>
      <c r="D209" s="71"/>
      <c r="E209" s="7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70"/>
      <c r="C210" s="71"/>
      <c r="D210" s="71"/>
      <c r="E210" s="7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70"/>
      <c r="C211" s="71"/>
      <c r="D211" s="71"/>
      <c r="E211" s="7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70"/>
      <c r="C212" s="71"/>
      <c r="D212" s="71"/>
      <c r="E212" s="7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70"/>
      <c r="C213" s="71"/>
      <c r="D213" s="71"/>
      <c r="E213" s="7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70"/>
      <c r="C214" s="71"/>
      <c r="D214" s="71"/>
      <c r="E214" s="7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70"/>
      <c r="C215" s="71"/>
      <c r="D215" s="71"/>
      <c r="E215" s="7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70"/>
      <c r="C216" s="71"/>
      <c r="D216" s="71"/>
      <c r="E216" s="7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70"/>
      <c r="C217" s="71"/>
      <c r="D217" s="71"/>
      <c r="E217" s="7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70"/>
      <c r="C218" s="71"/>
      <c r="D218" s="71"/>
      <c r="E218" s="7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70"/>
      <c r="C219" s="71"/>
      <c r="D219" s="71"/>
      <c r="E219" s="7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70"/>
      <c r="C220" s="71"/>
      <c r="D220" s="71"/>
      <c r="E220" s="7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70"/>
      <c r="C221" s="71"/>
      <c r="D221" s="71"/>
      <c r="E221" s="7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70"/>
      <c r="C222" s="71"/>
      <c r="D222" s="71"/>
      <c r="E222" s="7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70"/>
      <c r="C223" s="71"/>
      <c r="D223" s="71"/>
      <c r="E223" s="7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70"/>
      <c r="C224" s="71"/>
      <c r="D224" s="71"/>
      <c r="E224" s="7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70"/>
      <c r="C225" s="71"/>
      <c r="D225" s="71"/>
      <c r="E225" s="7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70"/>
      <c r="C226" s="71"/>
      <c r="D226" s="71"/>
      <c r="E226" s="7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70"/>
      <c r="C227" s="71"/>
      <c r="D227" s="71"/>
      <c r="E227" s="7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70"/>
      <c r="C228" s="71"/>
      <c r="D228" s="71"/>
      <c r="E228" s="7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70"/>
      <c r="C229" s="71"/>
      <c r="D229" s="71"/>
      <c r="E229" s="7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70"/>
      <c r="C230" s="71"/>
      <c r="D230" s="71"/>
      <c r="E230" s="7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70"/>
      <c r="C231" s="71"/>
      <c r="D231" s="71"/>
      <c r="E231" s="7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70"/>
      <c r="C232" s="71"/>
      <c r="D232" s="71"/>
      <c r="E232" s="7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70"/>
      <c r="C233" s="71"/>
      <c r="D233" s="71"/>
      <c r="E233" s="7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70"/>
      <c r="C234" s="71"/>
      <c r="D234" s="71"/>
      <c r="E234" s="7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70"/>
      <c r="C235" s="71"/>
      <c r="D235" s="71"/>
      <c r="E235" s="7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70"/>
      <c r="C236" s="71"/>
      <c r="D236" s="71"/>
      <c r="E236" s="7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70"/>
      <c r="C237" s="71"/>
      <c r="D237" s="71"/>
      <c r="E237" s="7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70"/>
      <c r="C238" s="71"/>
      <c r="D238" s="71"/>
      <c r="E238" s="7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70"/>
      <c r="C239" s="71"/>
      <c r="D239" s="71"/>
      <c r="E239" s="7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70"/>
      <c r="C240" s="71"/>
      <c r="D240" s="71"/>
      <c r="E240" s="7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70"/>
      <c r="C241" s="71"/>
      <c r="D241" s="71"/>
      <c r="E241" s="7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70"/>
      <c r="C242" s="71"/>
      <c r="D242" s="71"/>
      <c r="E242" s="7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70"/>
      <c r="C243" s="71"/>
      <c r="D243" s="71"/>
      <c r="E243" s="7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70"/>
      <c r="C244" s="71"/>
      <c r="D244" s="71"/>
      <c r="E244" s="7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70"/>
      <c r="C245" s="71"/>
      <c r="D245" s="71"/>
      <c r="E245" s="7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70"/>
      <c r="C246" s="71"/>
      <c r="D246" s="71"/>
      <c r="E246" s="7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70"/>
      <c r="C247" s="71"/>
      <c r="D247" s="71"/>
      <c r="E247" s="7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70"/>
      <c r="C248" s="71"/>
      <c r="D248" s="71"/>
      <c r="E248" s="7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70"/>
      <c r="C249" s="71"/>
      <c r="D249" s="71"/>
      <c r="E249" s="7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70"/>
      <c r="C250" s="71"/>
      <c r="D250" s="71"/>
      <c r="E250" s="7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70"/>
      <c r="C251" s="71"/>
      <c r="D251" s="71"/>
      <c r="E251" s="7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70"/>
      <c r="C252" s="71"/>
      <c r="D252" s="71"/>
      <c r="E252" s="7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70"/>
      <c r="C253" s="71"/>
      <c r="D253" s="71"/>
      <c r="E253" s="7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70"/>
      <c r="C254" s="71"/>
      <c r="D254" s="71"/>
      <c r="E254" s="7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70"/>
      <c r="C255" s="71"/>
      <c r="D255" s="71"/>
      <c r="E255" s="7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70"/>
      <c r="C256" s="71"/>
      <c r="D256" s="71"/>
      <c r="E256" s="7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70"/>
      <c r="C257" s="71"/>
      <c r="D257" s="71"/>
      <c r="E257" s="7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70"/>
      <c r="C258" s="71"/>
      <c r="D258" s="71"/>
      <c r="E258" s="7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70"/>
      <c r="C259" s="71"/>
      <c r="D259" s="71"/>
      <c r="E259" s="7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70"/>
      <c r="C260" s="71"/>
      <c r="D260" s="71"/>
      <c r="E260" s="7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70"/>
      <c r="C261" s="71"/>
      <c r="D261" s="71"/>
      <c r="E261" s="7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70"/>
      <c r="C262" s="71"/>
      <c r="D262" s="71"/>
      <c r="E262" s="7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70"/>
      <c r="C263" s="71"/>
      <c r="D263" s="71"/>
      <c r="E263" s="7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70"/>
      <c r="C264" s="71"/>
      <c r="D264" s="71"/>
      <c r="E264" s="7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70"/>
      <c r="C265" s="71"/>
      <c r="D265" s="71"/>
      <c r="E265" s="7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70"/>
      <c r="C266" s="71"/>
      <c r="D266" s="71"/>
      <c r="E266" s="7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70"/>
      <c r="C267" s="71"/>
      <c r="D267" s="71"/>
      <c r="E267" s="7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70"/>
      <c r="C268" s="71"/>
      <c r="D268" s="71"/>
      <c r="E268" s="7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70"/>
      <c r="C269" s="71"/>
      <c r="D269" s="71"/>
      <c r="E269" s="7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70"/>
      <c r="C270" s="71"/>
      <c r="D270" s="71"/>
      <c r="E270" s="7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70"/>
      <c r="C271" s="71"/>
      <c r="D271" s="71"/>
      <c r="E271" s="7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70"/>
      <c r="C272" s="71"/>
      <c r="D272" s="71"/>
      <c r="E272" s="7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70"/>
      <c r="C273" s="71"/>
      <c r="D273" s="71"/>
      <c r="E273" s="7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70"/>
      <c r="C274" s="71"/>
      <c r="D274" s="71"/>
      <c r="E274" s="7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70"/>
      <c r="C275" s="71"/>
      <c r="D275" s="71"/>
      <c r="E275" s="7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70"/>
      <c r="C276" s="71"/>
      <c r="D276" s="71"/>
      <c r="E276" s="7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70"/>
      <c r="C277" s="71"/>
      <c r="D277" s="71"/>
      <c r="E277" s="7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70"/>
      <c r="C278" s="71"/>
      <c r="D278" s="71"/>
      <c r="E278" s="7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70"/>
      <c r="C279" s="71"/>
      <c r="D279" s="71"/>
      <c r="E279" s="7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70"/>
      <c r="C280" s="71"/>
      <c r="D280" s="71"/>
      <c r="E280" s="7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70"/>
      <c r="C281" s="71"/>
      <c r="D281" s="71"/>
      <c r="E281" s="7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70"/>
      <c r="C282" s="71"/>
      <c r="D282" s="71"/>
      <c r="E282" s="7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70"/>
      <c r="C283" s="71"/>
      <c r="D283" s="71"/>
      <c r="E283" s="7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70"/>
      <c r="C284" s="71"/>
      <c r="D284" s="71"/>
      <c r="E284" s="7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70"/>
      <c r="C285" s="71"/>
      <c r="D285" s="71"/>
      <c r="E285" s="7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70"/>
      <c r="C286" s="71"/>
      <c r="D286" s="71"/>
      <c r="E286" s="7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70"/>
      <c r="C287" s="71"/>
      <c r="D287" s="71"/>
      <c r="E287" s="7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70"/>
      <c r="C288" s="71"/>
      <c r="D288" s="71"/>
      <c r="E288" s="7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70"/>
      <c r="C289" s="71"/>
      <c r="D289" s="71"/>
      <c r="E289" s="7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70"/>
      <c r="C290" s="71"/>
      <c r="D290" s="71"/>
      <c r="E290" s="7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70"/>
      <c r="C291" s="71"/>
      <c r="D291" s="71"/>
      <c r="E291" s="7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70"/>
      <c r="C292" s="71"/>
      <c r="D292" s="71"/>
      <c r="E292" s="7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70"/>
      <c r="C293" s="71"/>
      <c r="D293" s="71"/>
      <c r="E293" s="7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70"/>
      <c r="C294" s="71"/>
      <c r="D294" s="71"/>
      <c r="E294" s="7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70"/>
      <c r="C295" s="71"/>
      <c r="D295" s="71"/>
      <c r="E295" s="7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70"/>
      <c r="C296" s="71"/>
      <c r="D296" s="71"/>
      <c r="E296" s="7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70"/>
      <c r="C297" s="71"/>
      <c r="D297" s="71"/>
      <c r="E297" s="7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70"/>
      <c r="C298" s="71"/>
      <c r="D298" s="71"/>
      <c r="E298" s="7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70"/>
      <c r="C299" s="71"/>
      <c r="D299" s="71"/>
      <c r="E299" s="7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70"/>
      <c r="C300" s="71"/>
      <c r="D300" s="71"/>
      <c r="E300" s="7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70"/>
      <c r="C301" s="71"/>
      <c r="D301" s="71"/>
      <c r="E301" s="7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70"/>
      <c r="C302" s="71"/>
      <c r="D302" s="71"/>
      <c r="E302" s="7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70"/>
      <c r="C303" s="71"/>
      <c r="D303" s="71"/>
      <c r="E303" s="7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70"/>
      <c r="C304" s="71"/>
      <c r="D304" s="71"/>
      <c r="E304" s="7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70"/>
      <c r="C305" s="71"/>
      <c r="D305" s="71"/>
      <c r="E305" s="7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70"/>
      <c r="C306" s="71"/>
      <c r="D306" s="71"/>
      <c r="E306" s="7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70"/>
      <c r="C307" s="71"/>
      <c r="D307" s="71"/>
      <c r="E307" s="7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70"/>
      <c r="C308" s="71"/>
      <c r="D308" s="71"/>
      <c r="E308" s="7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70"/>
      <c r="C309" s="71"/>
      <c r="D309" s="71"/>
      <c r="E309" s="7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70"/>
      <c r="C310" s="71"/>
      <c r="D310" s="71"/>
      <c r="E310" s="7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70"/>
      <c r="C311" s="71"/>
      <c r="D311" s="71"/>
      <c r="E311" s="7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70"/>
      <c r="C312" s="71"/>
      <c r="D312" s="71"/>
      <c r="E312" s="7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70"/>
      <c r="C313" s="71"/>
      <c r="D313" s="71"/>
      <c r="E313" s="7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70"/>
      <c r="C314" s="71"/>
      <c r="D314" s="71"/>
      <c r="E314" s="7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70"/>
      <c r="C315" s="71"/>
      <c r="D315" s="71"/>
      <c r="E315" s="7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70"/>
      <c r="C316" s="71"/>
      <c r="D316" s="71"/>
      <c r="E316" s="7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70"/>
      <c r="C317" s="71"/>
      <c r="D317" s="71"/>
      <c r="E317" s="7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70"/>
      <c r="C318" s="71"/>
      <c r="D318" s="71"/>
      <c r="E318" s="7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70"/>
      <c r="C319" s="71"/>
      <c r="D319" s="71"/>
      <c r="E319" s="7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70"/>
      <c r="C320" s="71"/>
      <c r="D320" s="71"/>
      <c r="E320" s="7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70"/>
      <c r="C321" s="71"/>
      <c r="D321" s="71"/>
      <c r="E321" s="7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70"/>
      <c r="C322" s="71"/>
      <c r="D322" s="71"/>
      <c r="E322" s="7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70"/>
      <c r="C323" s="71"/>
      <c r="D323" s="71"/>
      <c r="E323" s="7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70"/>
      <c r="C324" s="71"/>
      <c r="D324" s="71"/>
      <c r="E324" s="7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70"/>
      <c r="C325" s="71"/>
      <c r="D325" s="71"/>
      <c r="E325" s="7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70"/>
      <c r="C326" s="71"/>
      <c r="D326" s="71"/>
      <c r="E326" s="7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70"/>
      <c r="C327" s="71"/>
      <c r="D327" s="71"/>
      <c r="E327" s="7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70"/>
      <c r="C328" s="71"/>
      <c r="D328" s="71"/>
      <c r="E328" s="7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70"/>
      <c r="C329" s="71"/>
      <c r="D329" s="71"/>
      <c r="E329" s="7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70"/>
      <c r="C330" s="71"/>
      <c r="D330" s="71"/>
      <c r="E330" s="7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70"/>
      <c r="C331" s="71"/>
      <c r="D331" s="71"/>
      <c r="E331" s="7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70"/>
      <c r="C332" s="71"/>
      <c r="D332" s="71"/>
      <c r="E332" s="7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70"/>
      <c r="C333" s="71"/>
      <c r="D333" s="71"/>
      <c r="E333" s="7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70"/>
      <c r="C334" s="71"/>
      <c r="D334" s="71"/>
      <c r="E334" s="7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70"/>
      <c r="C335" s="71"/>
      <c r="D335" s="71"/>
      <c r="E335" s="7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70"/>
      <c r="C336" s="71"/>
      <c r="D336" s="71"/>
      <c r="E336" s="7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70"/>
      <c r="C337" s="71"/>
      <c r="D337" s="71"/>
      <c r="E337" s="7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70"/>
      <c r="C338" s="71"/>
      <c r="D338" s="71"/>
      <c r="E338" s="7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70"/>
      <c r="C339" s="71"/>
      <c r="D339" s="71"/>
      <c r="E339" s="7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70"/>
      <c r="C340" s="71"/>
      <c r="D340" s="71"/>
      <c r="E340" s="7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70"/>
      <c r="C341" s="71"/>
      <c r="D341" s="71"/>
      <c r="E341" s="7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70"/>
      <c r="C342" s="71"/>
      <c r="D342" s="71"/>
      <c r="E342" s="7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70"/>
      <c r="C343" s="71"/>
      <c r="D343" s="71"/>
      <c r="E343" s="7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70"/>
      <c r="C344" s="71"/>
      <c r="D344" s="71"/>
      <c r="E344" s="7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70"/>
      <c r="C345" s="71"/>
      <c r="D345" s="71"/>
      <c r="E345" s="7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70"/>
      <c r="C346" s="71"/>
      <c r="D346" s="71"/>
      <c r="E346" s="7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70"/>
      <c r="C347" s="71"/>
      <c r="D347" s="71"/>
      <c r="E347" s="7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70"/>
      <c r="C348" s="71"/>
      <c r="D348" s="71"/>
      <c r="E348" s="7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70"/>
      <c r="C349" s="71"/>
      <c r="D349" s="71"/>
      <c r="E349" s="7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70"/>
      <c r="C350" s="71"/>
      <c r="D350" s="71"/>
      <c r="E350" s="7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70"/>
      <c r="C351" s="71"/>
      <c r="D351" s="71"/>
      <c r="E351" s="7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70"/>
      <c r="C352" s="71"/>
      <c r="D352" s="71"/>
      <c r="E352" s="7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70"/>
      <c r="C353" s="71"/>
      <c r="D353" s="71"/>
      <c r="E353" s="7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70"/>
      <c r="C354" s="71"/>
      <c r="D354" s="71"/>
      <c r="E354" s="7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70"/>
      <c r="C355" s="71"/>
      <c r="D355" s="71"/>
      <c r="E355" s="7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70"/>
      <c r="C356" s="71"/>
      <c r="D356" s="71"/>
      <c r="E356" s="7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70"/>
      <c r="C357" s="71"/>
      <c r="D357" s="71"/>
      <c r="E357" s="7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70"/>
      <c r="C358" s="71"/>
      <c r="D358" s="71"/>
      <c r="E358" s="7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70"/>
      <c r="C359" s="71"/>
      <c r="D359" s="71"/>
      <c r="E359" s="7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70"/>
      <c r="C360" s="71"/>
      <c r="D360" s="71"/>
      <c r="E360" s="7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70"/>
      <c r="C361" s="71"/>
      <c r="D361" s="71"/>
      <c r="E361" s="7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70"/>
      <c r="C362" s="71"/>
      <c r="D362" s="71"/>
      <c r="E362" s="7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70"/>
      <c r="C363" s="71"/>
      <c r="D363" s="71"/>
      <c r="E363" s="7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70"/>
      <c r="C364" s="71"/>
      <c r="D364" s="71"/>
      <c r="E364" s="7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70"/>
      <c r="C365" s="71"/>
      <c r="D365" s="71"/>
      <c r="E365" s="7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70"/>
      <c r="C366" s="71"/>
      <c r="D366" s="71"/>
      <c r="E366" s="7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70"/>
      <c r="C367" s="71"/>
      <c r="D367" s="71"/>
      <c r="E367" s="7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70"/>
      <c r="C368" s="71"/>
      <c r="D368" s="71"/>
      <c r="E368" s="7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70"/>
      <c r="C369" s="71"/>
      <c r="D369" s="71"/>
      <c r="E369" s="7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70"/>
      <c r="C370" s="71"/>
      <c r="D370" s="71"/>
      <c r="E370" s="7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70"/>
      <c r="C371" s="71"/>
      <c r="D371" s="71"/>
      <c r="E371" s="7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70"/>
      <c r="C372" s="71"/>
      <c r="D372" s="71"/>
      <c r="E372" s="7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70"/>
      <c r="C373" s="71"/>
      <c r="D373" s="71"/>
      <c r="E373" s="7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70"/>
      <c r="C374" s="71"/>
      <c r="D374" s="71"/>
      <c r="E374" s="7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70"/>
      <c r="C375" s="71"/>
      <c r="D375" s="71"/>
      <c r="E375" s="7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70"/>
      <c r="C376" s="71"/>
      <c r="D376" s="71"/>
      <c r="E376" s="7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70"/>
      <c r="C377" s="71"/>
      <c r="D377" s="71"/>
      <c r="E377" s="7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70"/>
      <c r="C378" s="71"/>
      <c r="D378" s="71"/>
      <c r="E378" s="7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70"/>
      <c r="C379" s="71"/>
      <c r="D379" s="71"/>
      <c r="E379" s="7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70"/>
      <c r="C380" s="71"/>
      <c r="D380" s="71"/>
      <c r="E380" s="7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70"/>
      <c r="C381" s="71"/>
      <c r="D381" s="71"/>
      <c r="E381" s="7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70"/>
      <c r="C382" s="71"/>
      <c r="D382" s="71"/>
      <c r="E382" s="7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70"/>
      <c r="C383" s="71"/>
      <c r="D383" s="71"/>
      <c r="E383" s="7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70"/>
      <c r="C384" s="71"/>
      <c r="D384" s="71"/>
      <c r="E384" s="7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70"/>
      <c r="C385" s="71"/>
      <c r="D385" s="71"/>
      <c r="E385" s="7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70"/>
      <c r="C386" s="71"/>
      <c r="D386" s="71"/>
      <c r="E386" s="7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70"/>
      <c r="C387" s="71"/>
      <c r="D387" s="71"/>
      <c r="E387" s="7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70"/>
      <c r="C388" s="71"/>
      <c r="D388" s="71"/>
      <c r="E388" s="7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70"/>
      <c r="C389" s="71"/>
      <c r="D389" s="71"/>
      <c r="E389" s="7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70"/>
      <c r="C390" s="71"/>
      <c r="D390" s="71"/>
      <c r="E390" s="7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70"/>
      <c r="C391" s="71"/>
      <c r="D391" s="71"/>
      <c r="E391" s="7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70"/>
      <c r="C392" s="71"/>
      <c r="D392" s="71"/>
      <c r="E392" s="7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70"/>
      <c r="C393" s="71"/>
      <c r="D393" s="71"/>
      <c r="E393" s="7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70"/>
      <c r="C394" s="71"/>
      <c r="D394" s="71"/>
      <c r="E394" s="7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70"/>
      <c r="C395" s="71"/>
      <c r="D395" s="71"/>
      <c r="E395" s="7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70"/>
      <c r="C396" s="71"/>
      <c r="D396" s="71"/>
      <c r="E396" s="7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70"/>
      <c r="C397" s="71"/>
      <c r="D397" s="71"/>
      <c r="E397" s="7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70"/>
      <c r="C398" s="71"/>
      <c r="D398" s="71"/>
      <c r="E398" s="7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70"/>
      <c r="C399" s="71"/>
      <c r="D399" s="71"/>
      <c r="E399" s="7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70"/>
      <c r="C400" s="71"/>
      <c r="D400" s="71"/>
      <c r="E400" s="7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70"/>
      <c r="C401" s="71"/>
      <c r="D401" s="71"/>
      <c r="E401" s="7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70"/>
      <c r="C402" s="71"/>
      <c r="D402" s="71"/>
      <c r="E402" s="7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70"/>
      <c r="C403" s="71"/>
      <c r="D403" s="71"/>
      <c r="E403" s="7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70"/>
      <c r="C404" s="71"/>
      <c r="D404" s="71"/>
      <c r="E404" s="7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70"/>
      <c r="C405" s="71"/>
      <c r="D405" s="71"/>
      <c r="E405" s="7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70"/>
      <c r="C406" s="71"/>
      <c r="D406" s="71"/>
      <c r="E406" s="7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70"/>
      <c r="C407" s="71"/>
      <c r="D407" s="71"/>
      <c r="E407" s="7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70"/>
      <c r="C408" s="71"/>
      <c r="D408" s="71"/>
      <c r="E408" s="7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70"/>
      <c r="C409" s="71"/>
      <c r="D409" s="71"/>
      <c r="E409" s="7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70"/>
      <c r="C410" s="71"/>
      <c r="D410" s="71"/>
      <c r="E410" s="7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70"/>
      <c r="C411" s="71"/>
      <c r="D411" s="71"/>
      <c r="E411" s="7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70"/>
      <c r="C412" s="71"/>
      <c r="D412" s="71"/>
      <c r="E412" s="7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70"/>
      <c r="C413" s="71"/>
      <c r="D413" s="71"/>
      <c r="E413" s="7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70"/>
      <c r="C414" s="71"/>
      <c r="D414" s="71"/>
      <c r="E414" s="7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70"/>
      <c r="C415" s="71"/>
      <c r="D415" s="71"/>
      <c r="E415" s="7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70"/>
      <c r="C416" s="71"/>
      <c r="D416" s="71"/>
      <c r="E416" s="7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70"/>
      <c r="C417" s="71"/>
      <c r="D417" s="71"/>
      <c r="E417" s="7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70"/>
      <c r="C418" s="71"/>
      <c r="D418" s="71"/>
      <c r="E418" s="7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70"/>
      <c r="C419" s="71"/>
      <c r="D419" s="71"/>
      <c r="E419" s="7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70"/>
      <c r="C420" s="71"/>
      <c r="D420" s="71"/>
      <c r="E420" s="7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70"/>
      <c r="C421" s="71"/>
      <c r="D421" s="71"/>
      <c r="E421" s="7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70"/>
      <c r="C422" s="71"/>
      <c r="D422" s="71"/>
      <c r="E422" s="7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70"/>
      <c r="C423" s="71"/>
      <c r="D423" s="71"/>
      <c r="E423" s="7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70"/>
      <c r="C424" s="71"/>
      <c r="D424" s="71"/>
      <c r="E424" s="7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70"/>
      <c r="C425" s="71"/>
      <c r="D425" s="71"/>
      <c r="E425" s="7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70"/>
      <c r="C426" s="71"/>
      <c r="D426" s="71"/>
      <c r="E426" s="7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70"/>
      <c r="C427" s="71"/>
      <c r="D427" s="71"/>
      <c r="E427" s="7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70"/>
      <c r="C428" s="71"/>
      <c r="D428" s="71"/>
      <c r="E428" s="7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70"/>
      <c r="C429" s="71"/>
      <c r="D429" s="71"/>
      <c r="E429" s="7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70"/>
      <c r="C430" s="71"/>
      <c r="D430" s="71"/>
      <c r="E430" s="7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70"/>
      <c r="C431" s="71"/>
      <c r="D431" s="71"/>
      <c r="E431" s="7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70"/>
      <c r="C432" s="71"/>
      <c r="D432" s="71"/>
      <c r="E432" s="7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70"/>
      <c r="C433" s="71"/>
      <c r="D433" s="71"/>
      <c r="E433" s="7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70"/>
      <c r="C434" s="71"/>
      <c r="D434" s="71"/>
      <c r="E434" s="7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70"/>
      <c r="C435" s="71"/>
      <c r="D435" s="71"/>
      <c r="E435" s="7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70"/>
      <c r="C436" s="71"/>
      <c r="D436" s="71"/>
      <c r="E436" s="7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70"/>
      <c r="C437" s="71"/>
      <c r="D437" s="71"/>
      <c r="E437" s="7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70"/>
      <c r="C438" s="71"/>
      <c r="D438" s="71"/>
      <c r="E438" s="7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70"/>
      <c r="C439" s="71"/>
      <c r="D439" s="71"/>
      <c r="E439" s="7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70"/>
      <c r="C440" s="71"/>
      <c r="D440" s="71"/>
      <c r="E440" s="7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70"/>
      <c r="C441" s="71"/>
      <c r="D441" s="71"/>
      <c r="E441" s="7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70"/>
      <c r="C442" s="71"/>
      <c r="D442" s="71"/>
      <c r="E442" s="7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70"/>
      <c r="C443" s="71"/>
      <c r="D443" s="71"/>
      <c r="E443" s="7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70"/>
      <c r="C444" s="71"/>
      <c r="D444" s="71"/>
      <c r="E444" s="7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70"/>
      <c r="C445" s="71"/>
      <c r="D445" s="71"/>
      <c r="E445" s="7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70"/>
      <c r="C446" s="71"/>
      <c r="D446" s="71"/>
      <c r="E446" s="7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70"/>
      <c r="C447" s="71"/>
      <c r="D447" s="71"/>
      <c r="E447" s="7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70"/>
      <c r="C448" s="71"/>
      <c r="D448" s="71"/>
      <c r="E448" s="7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70"/>
      <c r="C449" s="71"/>
      <c r="D449" s="71"/>
      <c r="E449" s="7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70"/>
      <c r="C450" s="71"/>
      <c r="D450" s="71"/>
      <c r="E450" s="7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70"/>
      <c r="C451" s="71"/>
      <c r="D451" s="71"/>
      <c r="E451" s="7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70"/>
      <c r="C452" s="71"/>
      <c r="D452" s="71"/>
      <c r="E452" s="7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70"/>
      <c r="C453" s="71"/>
      <c r="D453" s="71"/>
      <c r="E453" s="7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70"/>
      <c r="C454" s="71"/>
      <c r="D454" s="71"/>
      <c r="E454" s="7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70"/>
      <c r="C455" s="71"/>
      <c r="D455" s="71"/>
      <c r="E455" s="7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70"/>
      <c r="C456" s="71"/>
      <c r="D456" s="71"/>
      <c r="E456" s="7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70"/>
      <c r="C457" s="71"/>
      <c r="D457" s="71"/>
      <c r="E457" s="7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70"/>
      <c r="C458" s="71"/>
      <c r="D458" s="71"/>
      <c r="E458" s="7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70"/>
      <c r="C459" s="71"/>
      <c r="D459" s="71"/>
      <c r="E459" s="7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70"/>
      <c r="C460" s="71"/>
      <c r="D460" s="71"/>
      <c r="E460" s="7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70"/>
      <c r="C461" s="71"/>
      <c r="D461" s="71"/>
      <c r="E461" s="7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70"/>
      <c r="C462" s="71"/>
      <c r="D462" s="71"/>
      <c r="E462" s="7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70"/>
      <c r="C463" s="71"/>
      <c r="D463" s="71"/>
      <c r="E463" s="7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70"/>
      <c r="C464" s="71"/>
      <c r="D464" s="71"/>
      <c r="E464" s="7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70"/>
      <c r="C465" s="71"/>
      <c r="D465" s="71"/>
      <c r="E465" s="7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70"/>
      <c r="C466" s="71"/>
      <c r="D466" s="71"/>
      <c r="E466" s="7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70"/>
      <c r="C467" s="71"/>
      <c r="D467" s="71"/>
      <c r="E467" s="7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70"/>
      <c r="C468" s="71"/>
      <c r="D468" s="71"/>
      <c r="E468" s="7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70"/>
      <c r="C469" s="71"/>
      <c r="D469" s="71"/>
      <c r="E469" s="7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70"/>
      <c r="C470" s="71"/>
      <c r="D470" s="71"/>
      <c r="E470" s="7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70"/>
      <c r="C471" s="71"/>
      <c r="D471" s="71"/>
      <c r="E471" s="7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70"/>
      <c r="C472" s="71"/>
      <c r="D472" s="71"/>
      <c r="E472" s="7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70"/>
      <c r="C473" s="71"/>
      <c r="D473" s="71"/>
      <c r="E473" s="7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70"/>
      <c r="C474" s="71"/>
      <c r="D474" s="71"/>
      <c r="E474" s="7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70"/>
      <c r="C475" s="71"/>
      <c r="D475" s="71"/>
      <c r="E475" s="7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70"/>
      <c r="C476" s="71"/>
      <c r="D476" s="71"/>
      <c r="E476" s="7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70"/>
      <c r="C477" s="71"/>
      <c r="D477" s="71"/>
      <c r="E477" s="7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70"/>
      <c r="C478" s="71"/>
      <c r="D478" s="71"/>
      <c r="E478" s="7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70"/>
      <c r="C479" s="71"/>
      <c r="D479" s="71"/>
      <c r="E479" s="7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70"/>
      <c r="C480" s="71"/>
      <c r="D480" s="71"/>
      <c r="E480" s="7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70"/>
      <c r="C481" s="71"/>
      <c r="D481" s="71"/>
      <c r="E481" s="7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70"/>
      <c r="C482" s="71"/>
      <c r="D482" s="71"/>
      <c r="E482" s="7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70"/>
      <c r="C483" s="71"/>
      <c r="D483" s="71"/>
      <c r="E483" s="7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70"/>
      <c r="C484" s="71"/>
      <c r="D484" s="71"/>
      <c r="E484" s="7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70"/>
      <c r="C485" s="71"/>
      <c r="D485" s="71"/>
      <c r="E485" s="7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70"/>
      <c r="C486" s="71"/>
      <c r="D486" s="71"/>
      <c r="E486" s="7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70"/>
      <c r="C487" s="71"/>
      <c r="D487" s="71"/>
      <c r="E487" s="7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70"/>
      <c r="C488" s="71"/>
      <c r="D488" s="71"/>
      <c r="E488" s="7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70"/>
      <c r="C489" s="71"/>
      <c r="D489" s="71"/>
      <c r="E489" s="7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70"/>
      <c r="C490" s="71"/>
      <c r="D490" s="71"/>
      <c r="E490" s="7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70"/>
      <c r="C491" s="71"/>
      <c r="D491" s="71"/>
      <c r="E491" s="7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70"/>
      <c r="C492" s="71"/>
      <c r="D492" s="71"/>
      <c r="E492" s="7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70"/>
      <c r="C493" s="71"/>
      <c r="D493" s="71"/>
      <c r="E493" s="7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70"/>
      <c r="C494" s="71"/>
      <c r="D494" s="71"/>
      <c r="E494" s="7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70"/>
      <c r="C495" s="71"/>
      <c r="D495" s="71"/>
      <c r="E495" s="7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70"/>
      <c r="C496" s="71"/>
      <c r="D496" s="71"/>
      <c r="E496" s="7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70"/>
      <c r="C497" s="71"/>
      <c r="D497" s="71"/>
      <c r="E497" s="7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70"/>
      <c r="C498" s="71"/>
      <c r="D498" s="71"/>
      <c r="E498" s="7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70"/>
      <c r="C499" s="71"/>
      <c r="D499" s="71"/>
      <c r="E499" s="7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70"/>
      <c r="C500" s="71"/>
      <c r="D500" s="71"/>
      <c r="E500" s="7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70"/>
      <c r="C501" s="71"/>
      <c r="D501" s="71"/>
      <c r="E501" s="7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70"/>
      <c r="C502" s="71"/>
      <c r="D502" s="71"/>
      <c r="E502" s="7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70"/>
      <c r="C503" s="71"/>
      <c r="D503" s="71"/>
      <c r="E503" s="7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70"/>
      <c r="C504" s="71"/>
      <c r="D504" s="71"/>
      <c r="E504" s="7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70"/>
      <c r="C505" s="71"/>
      <c r="D505" s="71"/>
      <c r="E505" s="7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70"/>
      <c r="C506" s="71"/>
      <c r="D506" s="71"/>
      <c r="E506" s="7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70"/>
      <c r="C507" s="71"/>
      <c r="D507" s="71"/>
      <c r="E507" s="7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70"/>
      <c r="C508" s="71"/>
      <c r="D508" s="71"/>
      <c r="E508" s="7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70"/>
      <c r="C509" s="71"/>
      <c r="D509" s="71"/>
      <c r="E509" s="7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70"/>
      <c r="C510" s="71"/>
      <c r="D510" s="71"/>
      <c r="E510" s="7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70"/>
      <c r="C511" s="71"/>
      <c r="D511" s="71"/>
      <c r="E511" s="7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70"/>
      <c r="C512" s="71"/>
      <c r="D512" s="71"/>
      <c r="E512" s="7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70"/>
      <c r="C513" s="71"/>
      <c r="D513" s="71"/>
      <c r="E513" s="7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70"/>
      <c r="C514" s="71"/>
      <c r="D514" s="71"/>
      <c r="E514" s="7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70"/>
      <c r="C515" s="71"/>
      <c r="D515" s="71"/>
      <c r="E515" s="7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70"/>
      <c r="C516" s="71"/>
      <c r="D516" s="71"/>
      <c r="E516" s="7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70"/>
      <c r="C517" s="71"/>
      <c r="D517" s="71"/>
      <c r="E517" s="7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70"/>
      <c r="C518" s="71"/>
      <c r="D518" s="71"/>
      <c r="E518" s="7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70"/>
      <c r="C519" s="71"/>
      <c r="D519" s="71"/>
      <c r="E519" s="7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70"/>
      <c r="C520" s="71"/>
      <c r="D520" s="71"/>
      <c r="E520" s="7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70"/>
      <c r="C521" s="71"/>
      <c r="D521" s="71"/>
      <c r="E521" s="7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70"/>
      <c r="C522" s="71"/>
      <c r="D522" s="71"/>
      <c r="E522" s="7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70"/>
      <c r="C523" s="71"/>
      <c r="D523" s="71"/>
      <c r="E523" s="7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70"/>
      <c r="C524" s="71"/>
      <c r="D524" s="71"/>
      <c r="E524" s="7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70"/>
      <c r="C525" s="71"/>
      <c r="D525" s="71"/>
      <c r="E525" s="7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70"/>
      <c r="C526" s="71"/>
      <c r="D526" s="71"/>
      <c r="E526" s="7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70"/>
      <c r="C527" s="71"/>
      <c r="D527" s="71"/>
      <c r="E527" s="7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70"/>
      <c r="C528" s="71"/>
      <c r="D528" s="71"/>
      <c r="E528" s="7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70"/>
      <c r="C529" s="71"/>
      <c r="D529" s="71"/>
      <c r="E529" s="7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70"/>
      <c r="C530" s="71"/>
      <c r="D530" s="71"/>
      <c r="E530" s="7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70"/>
      <c r="C531" s="71"/>
      <c r="D531" s="71"/>
      <c r="E531" s="7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70"/>
      <c r="C532" s="71"/>
      <c r="D532" s="71"/>
      <c r="E532" s="7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70"/>
      <c r="C533" s="71"/>
      <c r="D533" s="71"/>
      <c r="E533" s="7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70"/>
      <c r="C534" s="71"/>
      <c r="D534" s="71"/>
      <c r="E534" s="7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70"/>
      <c r="C535" s="71"/>
      <c r="D535" s="71"/>
      <c r="E535" s="7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70"/>
      <c r="C536" s="71"/>
      <c r="D536" s="71"/>
      <c r="E536" s="7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70"/>
      <c r="C537" s="71"/>
      <c r="D537" s="71"/>
      <c r="E537" s="7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70"/>
      <c r="C538" s="71"/>
      <c r="D538" s="71"/>
      <c r="E538" s="7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70"/>
      <c r="C539" s="71"/>
      <c r="D539" s="71"/>
      <c r="E539" s="7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70"/>
      <c r="C540" s="71"/>
      <c r="D540" s="71"/>
      <c r="E540" s="7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70"/>
      <c r="C541" s="71"/>
      <c r="D541" s="71"/>
      <c r="E541" s="7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70"/>
      <c r="C542" s="71"/>
      <c r="D542" s="71"/>
      <c r="E542" s="7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70"/>
      <c r="C543" s="71"/>
      <c r="D543" s="71"/>
      <c r="E543" s="7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70"/>
      <c r="C544" s="71"/>
      <c r="D544" s="71"/>
      <c r="E544" s="7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70"/>
      <c r="C545" s="71"/>
      <c r="D545" s="71"/>
      <c r="E545" s="7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70"/>
      <c r="C546" s="71"/>
      <c r="D546" s="71"/>
      <c r="E546" s="7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70"/>
      <c r="C547" s="71"/>
      <c r="D547" s="71"/>
      <c r="E547" s="7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70"/>
      <c r="C548" s="71"/>
      <c r="D548" s="71"/>
      <c r="E548" s="7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70"/>
      <c r="C549" s="71"/>
      <c r="D549" s="71"/>
      <c r="E549" s="7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70"/>
      <c r="C550" s="71"/>
      <c r="D550" s="71"/>
      <c r="E550" s="7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70"/>
      <c r="C551" s="71"/>
      <c r="D551" s="71"/>
      <c r="E551" s="7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70"/>
      <c r="C552" s="71"/>
      <c r="D552" s="71"/>
      <c r="E552" s="7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70"/>
      <c r="C553" s="71"/>
      <c r="D553" s="71"/>
      <c r="E553" s="7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70"/>
      <c r="C554" s="71"/>
      <c r="D554" s="71"/>
      <c r="E554" s="7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70"/>
      <c r="C555" s="71"/>
      <c r="D555" s="71"/>
      <c r="E555" s="7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70"/>
      <c r="C556" s="71"/>
      <c r="D556" s="71"/>
      <c r="E556" s="7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70"/>
      <c r="C557" s="71"/>
      <c r="D557" s="71"/>
      <c r="E557" s="7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70"/>
      <c r="C558" s="71"/>
      <c r="D558" s="71"/>
      <c r="E558" s="7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70"/>
      <c r="C559" s="71"/>
      <c r="D559" s="71"/>
      <c r="E559" s="7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70"/>
      <c r="C560" s="71"/>
      <c r="D560" s="71"/>
      <c r="E560" s="7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70"/>
      <c r="C561" s="71"/>
      <c r="D561" s="71"/>
      <c r="E561" s="7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70"/>
      <c r="C562" s="71"/>
      <c r="D562" s="71"/>
      <c r="E562" s="7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70"/>
      <c r="C563" s="71"/>
      <c r="D563" s="71"/>
      <c r="E563" s="7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70"/>
      <c r="C564" s="71"/>
      <c r="D564" s="71"/>
      <c r="E564" s="7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70"/>
      <c r="C565" s="71"/>
      <c r="D565" s="71"/>
      <c r="E565" s="7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70"/>
      <c r="C566" s="71"/>
      <c r="D566" s="71"/>
      <c r="E566" s="7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70"/>
      <c r="C567" s="71"/>
      <c r="D567" s="71"/>
      <c r="E567" s="7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70"/>
      <c r="C568" s="71"/>
      <c r="D568" s="71"/>
      <c r="E568" s="7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70"/>
      <c r="C569" s="71"/>
      <c r="D569" s="71"/>
      <c r="E569" s="7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70"/>
      <c r="C570" s="71"/>
      <c r="D570" s="71"/>
      <c r="E570" s="7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70"/>
      <c r="C571" s="71"/>
      <c r="D571" s="71"/>
      <c r="E571" s="7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70"/>
      <c r="C572" s="71"/>
      <c r="D572" s="71"/>
      <c r="E572" s="7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70"/>
      <c r="C573" s="71"/>
      <c r="D573" s="71"/>
      <c r="E573" s="7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70"/>
      <c r="C574" s="71"/>
      <c r="D574" s="71"/>
      <c r="E574" s="7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70"/>
      <c r="C575" s="71"/>
      <c r="D575" s="71"/>
      <c r="E575" s="7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70"/>
      <c r="C576" s="71"/>
      <c r="D576" s="71"/>
      <c r="E576" s="7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70"/>
      <c r="C577" s="71"/>
      <c r="D577" s="71"/>
      <c r="E577" s="7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70"/>
      <c r="C578" s="71"/>
      <c r="D578" s="71"/>
      <c r="E578" s="7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70"/>
      <c r="C579" s="71"/>
      <c r="D579" s="71"/>
      <c r="E579" s="7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70"/>
      <c r="C580" s="71"/>
      <c r="D580" s="71"/>
      <c r="E580" s="7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70"/>
      <c r="C581" s="71"/>
      <c r="D581" s="71"/>
      <c r="E581" s="7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70"/>
      <c r="C582" s="71"/>
      <c r="D582" s="71"/>
      <c r="E582" s="7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70"/>
      <c r="C583" s="71"/>
      <c r="D583" s="71"/>
      <c r="E583" s="7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70"/>
      <c r="C584" s="71"/>
      <c r="D584" s="71"/>
      <c r="E584" s="7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70"/>
      <c r="C585" s="71"/>
      <c r="D585" s="71"/>
      <c r="E585" s="7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70"/>
      <c r="C586" s="71"/>
      <c r="D586" s="71"/>
      <c r="E586" s="7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70"/>
      <c r="C587" s="71"/>
      <c r="D587" s="71"/>
      <c r="E587" s="7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70"/>
      <c r="C588" s="71"/>
      <c r="D588" s="71"/>
      <c r="E588" s="7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70"/>
      <c r="C589" s="71"/>
      <c r="D589" s="71"/>
      <c r="E589" s="7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70"/>
      <c r="C590" s="71"/>
      <c r="D590" s="71"/>
      <c r="E590" s="7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70"/>
      <c r="C591" s="71"/>
      <c r="D591" s="71"/>
      <c r="E591" s="7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70"/>
      <c r="C592" s="71"/>
      <c r="D592" s="71"/>
      <c r="E592" s="7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70"/>
      <c r="C593" s="71"/>
      <c r="D593" s="71"/>
      <c r="E593" s="7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70"/>
      <c r="C594" s="71"/>
      <c r="D594" s="71"/>
      <c r="E594" s="7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70"/>
      <c r="C595" s="71"/>
      <c r="D595" s="71"/>
      <c r="E595" s="7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70"/>
      <c r="C596" s="71"/>
      <c r="D596" s="71"/>
      <c r="E596" s="7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70"/>
      <c r="C597" s="71"/>
      <c r="D597" s="71"/>
      <c r="E597" s="7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70"/>
      <c r="C598" s="71"/>
      <c r="D598" s="71"/>
      <c r="E598" s="7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70"/>
      <c r="C599" s="71"/>
      <c r="D599" s="71"/>
      <c r="E599" s="7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70"/>
      <c r="C600" s="71"/>
      <c r="D600" s="71"/>
      <c r="E600" s="7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70"/>
      <c r="C601" s="71"/>
      <c r="D601" s="71"/>
      <c r="E601" s="7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70"/>
      <c r="C602" s="71"/>
      <c r="D602" s="71"/>
      <c r="E602" s="7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70"/>
      <c r="C603" s="71"/>
      <c r="D603" s="71"/>
      <c r="E603" s="7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70"/>
      <c r="C604" s="71"/>
      <c r="D604" s="71"/>
      <c r="E604" s="7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70"/>
      <c r="C605" s="71"/>
      <c r="D605" s="71"/>
      <c r="E605" s="7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70"/>
      <c r="C606" s="71"/>
      <c r="D606" s="71"/>
      <c r="E606" s="7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70"/>
      <c r="C607" s="71"/>
      <c r="D607" s="71"/>
      <c r="E607" s="7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70"/>
      <c r="C608" s="71"/>
      <c r="D608" s="71"/>
      <c r="E608" s="7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70"/>
      <c r="C609" s="71"/>
      <c r="D609" s="71"/>
      <c r="E609" s="7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70"/>
      <c r="C610" s="71"/>
      <c r="D610" s="71"/>
      <c r="E610" s="7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70"/>
      <c r="C611" s="71"/>
      <c r="D611" s="71"/>
      <c r="E611" s="7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70"/>
      <c r="C612" s="71"/>
      <c r="D612" s="71"/>
      <c r="E612" s="7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70"/>
      <c r="C613" s="71"/>
      <c r="D613" s="71"/>
      <c r="E613" s="7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70"/>
      <c r="C614" s="71"/>
      <c r="D614" s="71"/>
      <c r="E614" s="7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70"/>
      <c r="C615" s="71"/>
      <c r="D615" s="71"/>
      <c r="E615" s="7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70"/>
      <c r="C616" s="71"/>
      <c r="D616" s="71"/>
      <c r="E616" s="7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70"/>
      <c r="C617" s="71"/>
      <c r="D617" s="71"/>
      <c r="E617" s="7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70"/>
      <c r="C618" s="71"/>
      <c r="D618" s="71"/>
      <c r="E618" s="7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70"/>
      <c r="C619" s="71"/>
      <c r="D619" s="71"/>
      <c r="E619" s="7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70"/>
      <c r="C620" s="71"/>
      <c r="D620" s="71"/>
      <c r="E620" s="7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70"/>
      <c r="C621" s="71"/>
      <c r="D621" s="71"/>
      <c r="E621" s="7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70"/>
      <c r="C622" s="71"/>
      <c r="D622" s="71"/>
      <c r="E622" s="7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70"/>
      <c r="C623" s="71"/>
      <c r="D623" s="71"/>
      <c r="E623" s="7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70"/>
      <c r="C624" s="71"/>
      <c r="D624" s="71"/>
      <c r="E624" s="7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70"/>
      <c r="C625" s="71"/>
      <c r="D625" s="71"/>
      <c r="E625" s="7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70"/>
      <c r="C626" s="71"/>
      <c r="D626" s="71"/>
      <c r="E626" s="7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70"/>
      <c r="C627" s="71"/>
      <c r="D627" s="71"/>
      <c r="E627" s="7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70"/>
      <c r="C628" s="71"/>
      <c r="D628" s="71"/>
      <c r="E628" s="7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70"/>
      <c r="C629" s="71"/>
      <c r="D629" s="71"/>
      <c r="E629" s="7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70"/>
      <c r="C630" s="71"/>
      <c r="D630" s="71"/>
      <c r="E630" s="7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70"/>
      <c r="C631" s="71"/>
      <c r="D631" s="71"/>
      <c r="E631" s="7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70"/>
      <c r="C632" s="71"/>
      <c r="D632" s="71"/>
      <c r="E632" s="7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70"/>
      <c r="C633" s="71"/>
      <c r="D633" s="71"/>
      <c r="E633" s="7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70"/>
      <c r="C634" s="71"/>
      <c r="D634" s="71"/>
      <c r="E634" s="7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70"/>
      <c r="C635" s="71"/>
      <c r="D635" s="71"/>
      <c r="E635" s="7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70"/>
      <c r="C636" s="71"/>
      <c r="D636" s="71"/>
      <c r="E636" s="7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70"/>
      <c r="C637" s="71"/>
      <c r="D637" s="71"/>
      <c r="E637" s="7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70"/>
      <c r="C638" s="71"/>
      <c r="D638" s="71"/>
      <c r="E638" s="7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70"/>
      <c r="C639" s="71"/>
      <c r="D639" s="71"/>
      <c r="E639" s="7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70"/>
      <c r="C640" s="71"/>
      <c r="D640" s="71"/>
      <c r="E640" s="7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70"/>
      <c r="C641" s="71"/>
      <c r="D641" s="71"/>
      <c r="E641" s="7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70"/>
      <c r="C642" s="71"/>
      <c r="D642" s="71"/>
      <c r="E642" s="7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70"/>
      <c r="C643" s="71"/>
      <c r="D643" s="71"/>
      <c r="E643" s="7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70"/>
      <c r="C644" s="71"/>
      <c r="D644" s="71"/>
      <c r="E644" s="7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70"/>
      <c r="C645" s="71"/>
      <c r="D645" s="71"/>
      <c r="E645" s="7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70"/>
      <c r="C646" s="71"/>
      <c r="D646" s="71"/>
      <c r="E646" s="7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70"/>
      <c r="C647" s="71"/>
      <c r="D647" s="71"/>
      <c r="E647" s="7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70"/>
      <c r="C648" s="71"/>
      <c r="D648" s="71"/>
      <c r="E648" s="7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70"/>
      <c r="C649" s="71"/>
      <c r="D649" s="71"/>
      <c r="E649" s="7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70"/>
      <c r="C650" s="71"/>
      <c r="D650" s="71"/>
      <c r="E650" s="7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70"/>
      <c r="C651" s="71"/>
      <c r="D651" s="71"/>
      <c r="E651" s="7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70"/>
      <c r="C652" s="71"/>
      <c r="D652" s="71"/>
      <c r="E652" s="7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70"/>
      <c r="C653" s="71"/>
      <c r="D653" s="71"/>
      <c r="E653" s="7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70"/>
      <c r="C654" s="71"/>
      <c r="D654" s="71"/>
      <c r="E654" s="7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70"/>
      <c r="C655" s="71"/>
      <c r="D655" s="71"/>
      <c r="E655" s="7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70"/>
      <c r="C656" s="71"/>
      <c r="D656" s="71"/>
      <c r="E656" s="7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70"/>
      <c r="C657" s="71"/>
      <c r="D657" s="71"/>
      <c r="E657" s="7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70"/>
      <c r="C658" s="71"/>
      <c r="D658" s="71"/>
      <c r="E658" s="7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70"/>
      <c r="C659" s="71"/>
      <c r="D659" s="71"/>
      <c r="E659" s="7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70"/>
      <c r="C660" s="71"/>
      <c r="D660" s="71"/>
      <c r="E660" s="7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70"/>
      <c r="C661" s="71"/>
      <c r="D661" s="71"/>
      <c r="E661" s="7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70"/>
      <c r="C662" s="71"/>
      <c r="D662" s="71"/>
      <c r="E662" s="7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70"/>
      <c r="C663" s="71"/>
      <c r="D663" s="71"/>
      <c r="E663" s="7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70"/>
      <c r="C664" s="71"/>
      <c r="D664" s="71"/>
      <c r="E664" s="7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70"/>
      <c r="C665" s="71"/>
      <c r="D665" s="71"/>
      <c r="E665" s="7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70"/>
      <c r="C666" s="71"/>
      <c r="D666" s="71"/>
      <c r="E666" s="7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70"/>
      <c r="C667" s="71"/>
      <c r="D667" s="71"/>
      <c r="E667" s="7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70"/>
      <c r="C668" s="71"/>
      <c r="D668" s="71"/>
      <c r="E668" s="7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70"/>
      <c r="C669" s="71"/>
      <c r="D669" s="71"/>
      <c r="E669" s="7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70"/>
      <c r="C670" s="71"/>
      <c r="D670" s="71"/>
      <c r="E670" s="7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70"/>
      <c r="C671" s="71"/>
      <c r="D671" s="71"/>
      <c r="E671" s="7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70"/>
      <c r="C672" s="71"/>
      <c r="D672" s="71"/>
      <c r="E672" s="7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70"/>
      <c r="C673" s="71"/>
      <c r="D673" s="71"/>
      <c r="E673" s="7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70"/>
      <c r="C674" s="71"/>
      <c r="D674" s="71"/>
      <c r="E674" s="7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70"/>
      <c r="C675" s="71"/>
      <c r="D675" s="71"/>
      <c r="E675" s="7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70"/>
      <c r="C676" s="71"/>
      <c r="D676" s="71"/>
      <c r="E676" s="7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70"/>
      <c r="C677" s="71"/>
      <c r="D677" s="71"/>
      <c r="E677" s="7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70"/>
      <c r="C678" s="71"/>
      <c r="D678" s="71"/>
      <c r="E678" s="7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70"/>
      <c r="C679" s="71"/>
      <c r="D679" s="71"/>
      <c r="E679" s="7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70"/>
      <c r="C680" s="71"/>
      <c r="D680" s="71"/>
      <c r="E680" s="7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70"/>
      <c r="C681" s="71"/>
      <c r="D681" s="71"/>
      <c r="E681" s="7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70"/>
      <c r="C682" s="71"/>
      <c r="D682" s="71"/>
      <c r="E682" s="7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70"/>
      <c r="C683" s="71"/>
      <c r="D683" s="71"/>
      <c r="E683" s="7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70"/>
      <c r="C684" s="71"/>
      <c r="D684" s="71"/>
      <c r="E684" s="7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70"/>
      <c r="C685" s="71"/>
      <c r="D685" s="71"/>
      <c r="E685" s="7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70"/>
      <c r="C686" s="71"/>
      <c r="D686" s="71"/>
      <c r="E686" s="7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70"/>
      <c r="C687" s="71"/>
      <c r="D687" s="71"/>
      <c r="E687" s="7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70"/>
      <c r="C688" s="71"/>
      <c r="D688" s="71"/>
      <c r="E688" s="7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70"/>
      <c r="C689" s="71"/>
      <c r="D689" s="71"/>
      <c r="E689" s="7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70"/>
      <c r="C690" s="71"/>
      <c r="D690" s="71"/>
      <c r="E690" s="7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70"/>
      <c r="C691" s="71"/>
      <c r="D691" s="71"/>
      <c r="E691" s="7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70"/>
      <c r="C692" s="71"/>
      <c r="D692" s="71"/>
      <c r="E692" s="7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70"/>
      <c r="C693" s="71"/>
      <c r="D693" s="71"/>
      <c r="E693" s="7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70"/>
      <c r="C694" s="71"/>
      <c r="D694" s="71"/>
      <c r="E694" s="7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70"/>
      <c r="C695" s="71"/>
      <c r="D695" s="71"/>
      <c r="E695" s="7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70"/>
      <c r="C696" s="71"/>
      <c r="D696" s="71"/>
      <c r="E696" s="7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70"/>
      <c r="C697" s="71"/>
      <c r="D697" s="71"/>
      <c r="E697" s="7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70"/>
      <c r="C698" s="71"/>
      <c r="D698" s="71"/>
      <c r="E698" s="7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70"/>
      <c r="C699" s="71"/>
      <c r="D699" s="71"/>
      <c r="E699" s="7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70"/>
      <c r="C700" s="71"/>
      <c r="D700" s="71"/>
      <c r="E700" s="7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70"/>
      <c r="C701" s="71"/>
      <c r="D701" s="71"/>
      <c r="E701" s="7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70"/>
      <c r="C702" s="71"/>
      <c r="D702" s="71"/>
      <c r="E702" s="7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70"/>
      <c r="C703" s="71"/>
      <c r="D703" s="71"/>
      <c r="E703" s="7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70"/>
      <c r="C704" s="71"/>
      <c r="D704" s="71"/>
      <c r="E704" s="7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70"/>
      <c r="C705" s="71"/>
      <c r="D705" s="71"/>
      <c r="E705" s="7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70"/>
      <c r="C706" s="71"/>
      <c r="D706" s="71"/>
      <c r="E706" s="7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70"/>
      <c r="C707" s="71"/>
      <c r="D707" s="71"/>
      <c r="E707" s="7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70"/>
      <c r="C708" s="71"/>
      <c r="D708" s="71"/>
      <c r="E708" s="7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70"/>
      <c r="C709" s="71"/>
      <c r="D709" s="71"/>
      <c r="E709" s="7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70"/>
      <c r="C710" s="71"/>
      <c r="D710" s="71"/>
      <c r="E710" s="7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70"/>
      <c r="C711" s="71"/>
      <c r="D711" s="71"/>
      <c r="E711" s="7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70"/>
      <c r="C712" s="71"/>
      <c r="D712" s="71"/>
      <c r="E712" s="7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70"/>
      <c r="C713" s="71"/>
      <c r="D713" s="71"/>
      <c r="E713" s="7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70"/>
      <c r="C714" s="71"/>
      <c r="D714" s="71"/>
      <c r="E714" s="7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70"/>
      <c r="C715" s="71"/>
      <c r="D715" s="71"/>
      <c r="E715" s="7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70"/>
      <c r="C716" s="71"/>
      <c r="D716" s="71"/>
      <c r="E716" s="7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70"/>
      <c r="C717" s="71"/>
      <c r="D717" s="71"/>
      <c r="E717" s="7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70"/>
      <c r="C718" s="71"/>
      <c r="D718" s="71"/>
      <c r="E718" s="7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70"/>
      <c r="C719" s="71"/>
      <c r="D719" s="71"/>
      <c r="E719" s="7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70"/>
      <c r="C720" s="71"/>
      <c r="D720" s="71"/>
      <c r="E720" s="7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70"/>
      <c r="C721" s="71"/>
      <c r="D721" s="71"/>
      <c r="E721" s="7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70"/>
      <c r="C722" s="71"/>
      <c r="D722" s="71"/>
      <c r="E722" s="7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70"/>
      <c r="C723" s="71"/>
      <c r="D723" s="71"/>
      <c r="E723" s="7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70"/>
      <c r="C724" s="71"/>
      <c r="D724" s="71"/>
      <c r="E724" s="7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70"/>
      <c r="C725" s="71"/>
      <c r="D725" s="71"/>
      <c r="E725" s="7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70"/>
      <c r="C726" s="71"/>
      <c r="D726" s="71"/>
      <c r="E726" s="7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70"/>
      <c r="C727" s="71"/>
      <c r="D727" s="71"/>
      <c r="E727" s="7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70"/>
      <c r="C728" s="71"/>
      <c r="D728" s="71"/>
      <c r="E728" s="7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70"/>
      <c r="C729" s="71"/>
      <c r="D729" s="71"/>
      <c r="E729" s="7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70"/>
      <c r="C730" s="71"/>
      <c r="D730" s="71"/>
      <c r="E730" s="7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70"/>
      <c r="C731" s="71"/>
      <c r="D731" s="71"/>
      <c r="E731" s="7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70"/>
      <c r="C732" s="71"/>
      <c r="D732" s="71"/>
      <c r="E732" s="7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70"/>
      <c r="C733" s="71"/>
      <c r="D733" s="71"/>
      <c r="E733" s="7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70"/>
      <c r="C734" s="71"/>
      <c r="D734" s="71"/>
      <c r="E734" s="7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70"/>
      <c r="C735" s="71"/>
      <c r="D735" s="71"/>
      <c r="E735" s="7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70"/>
      <c r="C736" s="71"/>
      <c r="D736" s="71"/>
      <c r="E736" s="7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70"/>
      <c r="C737" s="71"/>
      <c r="D737" s="71"/>
      <c r="E737" s="7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70"/>
      <c r="C738" s="71"/>
      <c r="D738" s="71"/>
      <c r="E738" s="7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70"/>
      <c r="C739" s="71"/>
      <c r="D739" s="71"/>
      <c r="E739" s="7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70"/>
      <c r="C740" s="71"/>
      <c r="D740" s="71"/>
      <c r="E740" s="7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70"/>
      <c r="C741" s="71"/>
      <c r="D741" s="71"/>
      <c r="E741" s="7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70"/>
      <c r="C742" s="71"/>
      <c r="D742" s="71"/>
      <c r="E742" s="7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70"/>
      <c r="C743" s="71"/>
      <c r="D743" s="71"/>
      <c r="E743" s="7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70"/>
      <c r="C744" s="71"/>
      <c r="D744" s="71"/>
      <c r="E744" s="7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70"/>
      <c r="C745" s="71"/>
      <c r="D745" s="71"/>
      <c r="E745" s="7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70"/>
      <c r="C746" s="71"/>
      <c r="D746" s="71"/>
      <c r="E746" s="7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70"/>
      <c r="C747" s="71"/>
      <c r="D747" s="71"/>
      <c r="E747" s="7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70"/>
      <c r="C748" s="71"/>
      <c r="D748" s="71"/>
      <c r="E748" s="7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70"/>
      <c r="C749" s="71"/>
      <c r="D749" s="71"/>
      <c r="E749" s="7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70"/>
      <c r="C750" s="71"/>
      <c r="D750" s="71"/>
      <c r="E750" s="7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70"/>
      <c r="C751" s="71"/>
      <c r="D751" s="71"/>
      <c r="E751" s="7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70"/>
      <c r="C752" s="71"/>
      <c r="D752" s="71"/>
      <c r="E752" s="7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70"/>
      <c r="C753" s="71"/>
      <c r="D753" s="71"/>
      <c r="E753" s="7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70"/>
      <c r="C754" s="71"/>
      <c r="D754" s="71"/>
      <c r="E754" s="7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70"/>
      <c r="C755" s="71"/>
      <c r="D755" s="71"/>
      <c r="E755" s="7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70"/>
      <c r="C756" s="71"/>
      <c r="D756" s="71"/>
      <c r="E756" s="7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70"/>
      <c r="C757" s="71"/>
      <c r="D757" s="71"/>
      <c r="E757" s="7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70"/>
      <c r="C758" s="71"/>
      <c r="D758" s="71"/>
      <c r="E758" s="7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70"/>
      <c r="C759" s="71"/>
      <c r="D759" s="71"/>
      <c r="E759" s="7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70"/>
      <c r="C760" s="71"/>
      <c r="D760" s="71"/>
      <c r="E760" s="7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70"/>
      <c r="C761" s="71"/>
      <c r="D761" s="71"/>
      <c r="E761" s="7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70"/>
      <c r="C762" s="71"/>
      <c r="D762" s="71"/>
      <c r="E762" s="7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70"/>
      <c r="C763" s="71"/>
      <c r="D763" s="71"/>
      <c r="E763" s="7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70"/>
      <c r="C764" s="71"/>
      <c r="D764" s="71"/>
      <c r="E764" s="7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70"/>
      <c r="C765" s="71"/>
      <c r="D765" s="71"/>
      <c r="E765" s="7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70"/>
      <c r="C766" s="71"/>
      <c r="D766" s="71"/>
      <c r="E766" s="7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70"/>
      <c r="C767" s="71"/>
      <c r="D767" s="71"/>
      <c r="E767" s="7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70"/>
      <c r="C768" s="71"/>
      <c r="D768" s="71"/>
      <c r="E768" s="7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70"/>
      <c r="C769" s="71"/>
      <c r="D769" s="71"/>
      <c r="E769" s="7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70"/>
      <c r="C770" s="71"/>
      <c r="D770" s="71"/>
      <c r="E770" s="7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70"/>
      <c r="C771" s="71"/>
      <c r="D771" s="71"/>
      <c r="E771" s="7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70"/>
      <c r="C772" s="71"/>
      <c r="D772" s="71"/>
      <c r="E772" s="7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70"/>
      <c r="C773" s="71"/>
      <c r="D773" s="71"/>
      <c r="E773" s="7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70"/>
      <c r="C774" s="71"/>
      <c r="D774" s="71"/>
      <c r="E774" s="7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70"/>
      <c r="C775" s="71"/>
      <c r="D775" s="71"/>
      <c r="E775" s="7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70"/>
      <c r="C776" s="71"/>
      <c r="D776" s="71"/>
      <c r="E776" s="7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70"/>
      <c r="C777" s="71"/>
      <c r="D777" s="71"/>
      <c r="E777" s="7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70"/>
      <c r="C778" s="71"/>
      <c r="D778" s="71"/>
      <c r="E778" s="7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70"/>
      <c r="C779" s="71"/>
      <c r="D779" s="71"/>
      <c r="E779" s="7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70"/>
      <c r="C780" s="71"/>
      <c r="D780" s="71"/>
      <c r="E780" s="7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70"/>
      <c r="C781" s="71"/>
      <c r="D781" s="71"/>
      <c r="E781" s="7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70"/>
      <c r="C782" s="71"/>
      <c r="D782" s="71"/>
      <c r="E782" s="7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70"/>
      <c r="C783" s="71"/>
      <c r="D783" s="71"/>
      <c r="E783" s="7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70"/>
      <c r="C784" s="71"/>
      <c r="D784" s="71"/>
      <c r="E784" s="7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70"/>
      <c r="C785" s="71"/>
      <c r="D785" s="71"/>
      <c r="E785" s="7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70"/>
      <c r="C786" s="71"/>
      <c r="D786" s="71"/>
      <c r="E786" s="7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70"/>
      <c r="C787" s="71"/>
      <c r="D787" s="71"/>
      <c r="E787" s="7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70"/>
      <c r="C788" s="71"/>
      <c r="D788" s="71"/>
      <c r="E788" s="7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70"/>
      <c r="C789" s="71"/>
      <c r="D789" s="71"/>
      <c r="E789" s="7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70"/>
      <c r="C790" s="71"/>
      <c r="D790" s="71"/>
      <c r="E790" s="7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70"/>
      <c r="C791" s="71"/>
      <c r="D791" s="71"/>
      <c r="E791" s="7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70"/>
      <c r="C792" s="71"/>
      <c r="D792" s="71"/>
      <c r="E792" s="7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70"/>
      <c r="C793" s="71"/>
      <c r="D793" s="71"/>
      <c r="E793" s="7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70"/>
      <c r="C794" s="71"/>
      <c r="D794" s="71"/>
      <c r="E794" s="7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70"/>
      <c r="C795" s="71"/>
      <c r="D795" s="71"/>
      <c r="E795" s="7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70"/>
      <c r="C796" s="71"/>
      <c r="D796" s="71"/>
      <c r="E796" s="7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70"/>
      <c r="C797" s="71"/>
      <c r="D797" s="71"/>
      <c r="E797" s="7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70"/>
      <c r="C798" s="71"/>
      <c r="D798" s="71"/>
      <c r="E798" s="7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70"/>
      <c r="C799" s="71"/>
      <c r="D799" s="71"/>
      <c r="E799" s="7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70"/>
      <c r="C800" s="71"/>
      <c r="D800" s="71"/>
      <c r="E800" s="7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70"/>
      <c r="C801" s="71"/>
      <c r="D801" s="71"/>
      <c r="E801" s="7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70"/>
      <c r="C802" s="71"/>
      <c r="D802" s="71"/>
      <c r="E802" s="7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70"/>
      <c r="C803" s="71"/>
      <c r="D803" s="71"/>
      <c r="E803" s="7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70"/>
      <c r="C804" s="71"/>
      <c r="D804" s="71"/>
      <c r="E804" s="7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70"/>
      <c r="C805" s="71"/>
      <c r="D805" s="71"/>
      <c r="E805" s="7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70"/>
      <c r="C806" s="71"/>
      <c r="D806" s="71"/>
      <c r="E806" s="7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70"/>
      <c r="C807" s="71"/>
      <c r="D807" s="71"/>
      <c r="E807" s="7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70"/>
      <c r="C808" s="71"/>
      <c r="D808" s="71"/>
      <c r="E808" s="7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70"/>
      <c r="C809" s="71"/>
      <c r="D809" s="71"/>
      <c r="E809" s="7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70"/>
      <c r="C810" s="71"/>
      <c r="D810" s="71"/>
      <c r="E810" s="7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70"/>
      <c r="C811" s="71"/>
      <c r="D811" s="71"/>
      <c r="E811" s="7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70"/>
      <c r="C812" s="71"/>
      <c r="D812" s="71"/>
      <c r="E812" s="7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70"/>
      <c r="C813" s="71"/>
      <c r="D813" s="71"/>
      <c r="E813" s="7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70"/>
      <c r="C814" s="71"/>
      <c r="D814" s="71"/>
      <c r="E814" s="7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70"/>
      <c r="C815" s="71"/>
      <c r="D815" s="71"/>
      <c r="E815" s="7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70"/>
      <c r="C816" s="71"/>
      <c r="D816" s="71"/>
      <c r="E816" s="7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70"/>
      <c r="C817" s="71"/>
      <c r="D817" s="71"/>
      <c r="E817" s="7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70"/>
      <c r="C818" s="71"/>
      <c r="D818" s="71"/>
      <c r="E818" s="7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70"/>
      <c r="C819" s="71"/>
      <c r="D819" s="71"/>
      <c r="E819" s="7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70"/>
      <c r="C820" s="71"/>
      <c r="D820" s="71"/>
      <c r="E820" s="7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70"/>
      <c r="C821" s="71"/>
      <c r="D821" s="71"/>
      <c r="E821" s="7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70"/>
      <c r="C822" s="71"/>
      <c r="D822" s="71"/>
      <c r="E822" s="7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70"/>
      <c r="C823" s="71"/>
      <c r="D823" s="71"/>
      <c r="E823" s="7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70"/>
      <c r="C824" s="71"/>
      <c r="D824" s="71"/>
      <c r="E824" s="7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70"/>
      <c r="C825" s="71"/>
      <c r="D825" s="71"/>
      <c r="E825" s="7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70"/>
      <c r="C826" s="71"/>
      <c r="D826" s="71"/>
      <c r="E826" s="7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70"/>
      <c r="C827" s="71"/>
      <c r="D827" s="71"/>
      <c r="E827" s="7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70"/>
      <c r="C828" s="71"/>
      <c r="D828" s="71"/>
      <c r="E828" s="7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70"/>
      <c r="C829" s="71"/>
      <c r="D829" s="71"/>
      <c r="E829" s="7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70"/>
      <c r="C830" s="71"/>
      <c r="D830" s="71"/>
      <c r="E830" s="7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70"/>
      <c r="C831" s="71"/>
      <c r="D831" s="71"/>
      <c r="E831" s="7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70"/>
      <c r="C832" s="71"/>
      <c r="D832" s="71"/>
      <c r="E832" s="7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70"/>
      <c r="C833" s="71"/>
      <c r="D833" s="71"/>
      <c r="E833" s="7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70"/>
      <c r="C834" s="71"/>
      <c r="D834" s="71"/>
      <c r="E834" s="7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70"/>
      <c r="C835" s="71"/>
      <c r="D835" s="71"/>
      <c r="E835" s="7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70"/>
      <c r="C836" s="71"/>
      <c r="D836" s="71"/>
      <c r="E836" s="7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70"/>
      <c r="C837" s="71"/>
      <c r="D837" s="71"/>
      <c r="E837" s="7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70"/>
      <c r="C838" s="71"/>
      <c r="D838" s="71"/>
      <c r="E838" s="7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70"/>
      <c r="C839" s="71"/>
      <c r="D839" s="71"/>
      <c r="E839" s="7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70"/>
      <c r="C840" s="71"/>
      <c r="D840" s="71"/>
      <c r="E840" s="7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70"/>
      <c r="C841" s="71"/>
      <c r="D841" s="71"/>
      <c r="E841" s="7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70"/>
      <c r="C842" s="71"/>
      <c r="D842" s="71"/>
      <c r="E842" s="7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70"/>
      <c r="C843" s="71"/>
      <c r="D843" s="71"/>
      <c r="E843" s="7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70"/>
      <c r="C844" s="71"/>
      <c r="D844" s="71"/>
      <c r="E844" s="7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70"/>
      <c r="C845" s="71"/>
      <c r="D845" s="71"/>
      <c r="E845" s="7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70"/>
      <c r="C846" s="71"/>
      <c r="D846" s="71"/>
      <c r="E846" s="7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70"/>
      <c r="C847" s="71"/>
      <c r="D847" s="71"/>
      <c r="E847" s="7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70"/>
      <c r="C848" s="71"/>
      <c r="D848" s="71"/>
      <c r="E848" s="7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70"/>
      <c r="C849" s="71"/>
      <c r="D849" s="71"/>
      <c r="E849" s="7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70"/>
      <c r="C850" s="71"/>
      <c r="D850" s="71"/>
      <c r="E850" s="7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70"/>
      <c r="C851" s="71"/>
      <c r="D851" s="71"/>
      <c r="E851" s="7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70"/>
      <c r="C852" s="71"/>
      <c r="D852" s="71"/>
      <c r="E852" s="7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70"/>
      <c r="C853" s="71"/>
      <c r="D853" s="71"/>
      <c r="E853" s="7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70"/>
      <c r="C854" s="71"/>
      <c r="D854" s="71"/>
      <c r="E854" s="7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70"/>
      <c r="C855" s="71"/>
      <c r="D855" s="71"/>
      <c r="E855" s="7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70"/>
      <c r="C856" s="71"/>
      <c r="D856" s="71"/>
      <c r="E856" s="7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70"/>
      <c r="C857" s="71"/>
      <c r="D857" s="71"/>
      <c r="E857" s="7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70"/>
      <c r="C858" s="71"/>
      <c r="D858" s="71"/>
      <c r="E858" s="7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70"/>
      <c r="C859" s="71"/>
      <c r="D859" s="71"/>
      <c r="E859" s="7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70"/>
      <c r="C860" s="71"/>
      <c r="D860" s="71"/>
      <c r="E860" s="7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70"/>
      <c r="C861" s="71"/>
      <c r="D861" s="71"/>
      <c r="E861" s="7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70"/>
      <c r="C862" s="71"/>
      <c r="D862" s="71"/>
      <c r="E862" s="7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70"/>
      <c r="C863" s="71"/>
      <c r="D863" s="71"/>
      <c r="E863" s="7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70"/>
      <c r="C864" s="71"/>
      <c r="D864" s="71"/>
      <c r="E864" s="7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70"/>
      <c r="C865" s="71"/>
      <c r="D865" s="71"/>
      <c r="E865" s="7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70"/>
      <c r="C866" s="71"/>
      <c r="D866" s="71"/>
      <c r="E866" s="7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70"/>
      <c r="C867" s="71"/>
      <c r="D867" s="71"/>
      <c r="E867" s="7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70"/>
      <c r="C868" s="71"/>
      <c r="D868" s="71"/>
      <c r="E868" s="7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70"/>
      <c r="C869" s="71"/>
      <c r="D869" s="71"/>
      <c r="E869" s="7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70"/>
      <c r="C870" s="71"/>
      <c r="D870" s="71"/>
      <c r="E870" s="7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70"/>
      <c r="C871" s="71"/>
      <c r="D871" s="71"/>
      <c r="E871" s="7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70"/>
      <c r="C872" s="71"/>
      <c r="D872" s="71"/>
      <c r="E872" s="7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70"/>
      <c r="C873" s="71"/>
      <c r="D873" s="71"/>
      <c r="E873" s="7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70"/>
      <c r="C874" s="71"/>
      <c r="D874" s="71"/>
      <c r="E874" s="7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70"/>
      <c r="C875" s="71"/>
      <c r="D875" s="71"/>
      <c r="E875" s="7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70"/>
      <c r="C876" s="71"/>
      <c r="D876" s="71"/>
      <c r="E876" s="7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70"/>
      <c r="C877" s="71"/>
      <c r="D877" s="71"/>
      <c r="E877" s="7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70"/>
      <c r="C878" s="71"/>
      <c r="D878" s="71"/>
      <c r="E878" s="7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70"/>
      <c r="C879" s="71"/>
      <c r="D879" s="71"/>
      <c r="E879" s="7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70"/>
      <c r="C880" s="71"/>
      <c r="D880" s="71"/>
      <c r="E880" s="7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70"/>
      <c r="C881" s="71"/>
      <c r="D881" s="71"/>
      <c r="E881" s="7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70"/>
      <c r="C882" s="71"/>
      <c r="D882" s="71"/>
      <c r="E882" s="7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70"/>
      <c r="C883" s="71"/>
      <c r="D883" s="71"/>
      <c r="E883" s="7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70"/>
      <c r="C884" s="71"/>
      <c r="D884" s="71"/>
      <c r="E884" s="7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70"/>
      <c r="C885" s="71"/>
      <c r="D885" s="71"/>
      <c r="E885" s="7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70"/>
      <c r="C886" s="71"/>
      <c r="D886" s="71"/>
      <c r="E886" s="7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70"/>
      <c r="C887" s="71"/>
      <c r="D887" s="71"/>
      <c r="E887" s="7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70"/>
      <c r="C888" s="71"/>
      <c r="D888" s="71"/>
      <c r="E888" s="7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70"/>
      <c r="C889" s="71"/>
      <c r="D889" s="71"/>
      <c r="E889" s="7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70"/>
      <c r="C890" s="71"/>
      <c r="D890" s="71"/>
      <c r="E890" s="7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70"/>
      <c r="C891" s="71"/>
      <c r="D891" s="71"/>
      <c r="E891" s="7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70"/>
      <c r="C892" s="71"/>
      <c r="D892" s="71"/>
      <c r="E892" s="7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70"/>
      <c r="C893" s="71"/>
      <c r="D893" s="71"/>
      <c r="E893" s="7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70"/>
      <c r="C894" s="71"/>
      <c r="D894" s="71"/>
      <c r="E894" s="7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70"/>
      <c r="C895" s="71"/>
      <c r="D895" s="71"/>
      <c r="E895" s="7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70"/>
      <c r="C896" s="71"/>
      <c r="D896" s="71"/>
      <c r="E896" s="7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70"/>
      <c r="C897" s="71"/>
      <c r="D897" s="71"/>
      <c r="E897" s="7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70"/>
      <c r="C898" s="71"/>
      <c r="D898" s="71"/>
      <c r="E898" s="7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70"/>
      <c r="C899" s="71"/>
      <c r="D899" s="71"/>
      <c r="E899" s="7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70"/>
      <c r="C900" s="71"/>
      <c r="D900" s="71"/>
      <c r="E900" s="7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70"/>
      <c r="C901" s="71"/>
      <c r="D901" s="71"/>
      <c r="E901" s="7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70"/>
      <c r="C902" s="71"/>
      <c r="D902" s="71"/>
      <c r="E902" s="7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70"/>
      <c r="C903" s="71"/>
      <c r="D903" s="71"/>
      <c r="E903" s="7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70"/>
      <c r="C904" s="71"/>
      <c r="D904" s="71"/>
      <c r="E904" s="7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70"/>
      <c r="C905" s="71"/>
      <c r="D905" s="71"/>
      <c r="E905" s="7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70"/>
      <c r="C906" s="71"/>
      <c r="D906" s="71"/>
      <c r="E906" s="7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70"/>
      <c r="C907" s="71"/>
      <c r="D907" s="71"/>
      <c r="E907" s="7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70"/>
      <c r="C908" s="71"/>
      <c r="D908" s="71"/>
      <c r="E908" s="7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70"/>
      <c r="C909" s="71"/>
      <c r="D909" s="71"/>
      <c r="E909" s="7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70"/>
      <c r="C910" s="71"/>
      <c r="D910" s="71"/>
      <c r="E910" s="7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70"/>
      <c r="C911" s="71"/>
      <c r="D911" s="71"/>
      <c r="E911" s="7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70"/>
      <c r="C912" s="71"/>
      <c r="D912" s="71"/>
      <c r="E912" s="7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70"/>
      <c r="C913" s="71"/>
      <c r="D913" s="71"/>
      <c r="E913" s="7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70"/>
      <c r="C914" s="71"/>
      <c r="D914" s="71"/>
      <c r="E914" s="7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70"/>
      <c r="C915" s="71"/>
      <c r="D915" s="71"/>
      <c r="E915" s="7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70"/>
      <c r="C916" s="71"/>
      <c r="D916" s="71"/>
      <c r="E916" s="7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70"/>
      <c r="C917" s="71"/>
      <c r="D917" s="71"/>
      <c r="E917" s="7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70"/>
      <c r="C918" s="71"/>
      <c r="D918" s="71"/>
      <c r="E918" s="7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70"/>
      <c r="C919" s="71"/>
      <c r="D919" s="71"/>
      <c r="E919" s="7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70"/>
      <c r="C920" s="71"/>
      <c r="D920" s="71"/>
      <c r="E920" s="7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70"/>
      <c r="C921" s="71"/>
      <c r="D921" s="71"/>
      <c r="E921" s="7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70"/>
      <c r="C922" s="71"/>
      <c r="D922" s="71"/>
      <c r="E922" s="7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70"/>
      <c r="C923" s="71"/>
      <c r="D923" s="71"/>
      <c r="E923" s="7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70"/>
      <c r="C924" s="71"/>
      <c r="D924" s="71"/>
      <c r="E924" s="7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70"/>
      <c r="C925" s="71"/>
      <c r="D925" s="71"/>
      <c r="E925" s="7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70"/>
      <c r="C926" s="71"/>
      <c r="D926" s="71"/>
      <c r="E926" s="7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70"/>
      <c r="C927" s="71"/>
      <c r="D927" s="71"/>
      <c r="E927" s="7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70"/>
      <c r="C928" s="71"/>
      <c r="D928" s="71"/>
      <c r="E928" s="7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70"/>
      <c r="C929" s="71"/>
      <c r="D929" s="71"/>
      <c r="E929" s="7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70"/>
      <c r="C930" s="71"/>
      <c r="D930" s="71"/>
      <c r="E930" s="7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70"/>
      <c r="C931" s="71"/>
      <c r="D931" s="71"/>
      <c r="E931" s="7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70"/>
      <c r="C932" s="71"/>
      <c r="D932" s="71"/>
      <c r="E932" s="7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70"/>
      <c r="C933" s="71"/>
      <c r="D933" s="71"/>
      <c r="E933" s="7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70"/>
      <c r="C934" s="71"/>
      <c r="D934" s="71"/>
      <c r="E934" s="7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70"/>
      <c r="C935" s="71"/>
      <c r="D935" s="71"/>
      <c r="E935" s="7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70"/>
      <c r="C936" s="71"/>
      <c r="D936" s="71"/>
      <c r="E936" s="7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70"/>
      <c r="C937" s="71"/>
      <c r="D937" s="71"/>
      <c r="E937" s="7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70"/>
      <c r="C938" s="71"/>
      <c r="D938" s="71"/>
      <c r="E938" s="7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70"/>
      <c r="C939" s="71"/>
      <c r="D939" s="71"/>
      <c r="E939" s="7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70"/>
      <c r="C940" s="71"/>
      <c r="D940" s="71"/>
      <c r="E940" s="7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70"/>
      <c r="C941" s="71"/>
      <c r="D941" s="71"/>
      <c r="E941" s="7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70"/>
      <c r="C942" s="71"/>
      <c r="D942" s="71"/>
      <c r="E942" s="7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70"/>
      <c r="C943" s="71"/>
      <c r="D943" s="71"/>
      <c r="E943" s="7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70"/>
      <c r="C944" s="71"/>
      <c r="D944" s="71"/>
      <c r="E944" s="7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70"/>
      <c r="C945" s="71"/>
      <c r="D945" s="71"/>
      <c r="E945" s="7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70"/>
      <c r="C946" s="71"/>
      <c r="D946" s="71"/>
      <c r="E946" s="7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70"/>
      <c r="C947" s="71"/>
      <c r="D947" s="71"/>
      <c r="E947" s="7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70"/>
      <c r="C948" s="71"/>
      <c r="D948" s="71"/>
      <c r="E948" s="7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70"/>
      <c r="C949" s="71"/>
      <c r="D949" s="71"/>
      <c r="E949" s="7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70"/>
      <c r="C950" s="71"/>
      <c r="D950" s="71"/>
      <c r="E950" s="7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70"/>
      <c r="C951" s="71"/>
      <c r="D951" s="71"/>
      <c r="E951" s="7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70"/>
      <c r="C952" s="71"/>
      <c r="D952" s="71"/>
      <c r="E952" s="7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70"/>
      <c r="C953" s="71"/>
      <c r="D953" s="71"/>
      <c r="E953" s="7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70"/>
      <c r="C954" s="71"/>
      <c r="D954" s="71"/>
      <c r="E954" s="7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70"/>
      <c r="C955" s="71"/>
      <c r="D955" s="71"/>
      <c r="E955" s="7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70"/>
      <c r="C956" s="71"/>
      <c r="D956" s="71"/>
      <c r="E956" s="7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70"/>
      <c r="C957" s="71"/>
      <c r="D957" s="71"/>
      <c r="E957" s="7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70"/>
      <c r="C958" s="71"/>
      <c r="D958" s="71"/>
      <c r="E958" s="7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70"/>
      <c r="C959" s="71"/>
      <c r="D959" s="71"/>
      <c r="E959" s="7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70"/>
      <c r="C960" s="71"/>
      <c r="D960" s="71"/>
      <c r="E960" s="7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70"/>
      <c r="C961" s="71"/>
      <c r="D961" s="71"/>
      <c r="E961" s="7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70"/>
      <c r="C962" s="71"/>
      <c r="D962" s="71"/>
      <c r="E962" s="7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70"/>
      <c r="C963" s="71"/>
      <c r="D963" s="71"/>
      <c r="E963" s="7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70"/>
      <c r="C964" s="71"/>
      <c r="D964" s="71"/>
      <c r="E964" s="7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70"/>
      <c r="C965" s="71"/>
      <c r="D965" s="71"/>
      <c r="E965" s="7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70"/>
      <c r="C966" s="71"/>
      <c r="D966" s="71"/>
      <c r="E966" s="7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70"/>
      <c r="C967" s="71"/>
      <c r="D967" s="71"/>
      <c r="E967" s="7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70"/>
      <c r="C968" s="71"/>
      <c r="D968" s="71"/>
      <c r="E968" s="7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70"/>
      <c r="C969" s="71"/>
      <c r="D969" s="71"/>
      <c r="E969" s="7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70"/>
      <c r="C970" s="71"/>
      <c r="D970" s="71"/>
      <c r="E970" s="7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70"/>
      <c r="C971" s="71"/>
      <c r="D971" s="71"/>
      <c r="E971" s="7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70"/>
      <c r="C972" s="71"/>
      <c r="D972" s="71"/>
      <c r="E972" s="7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70"/>
      <c r="C973" s="71"/>
      <c r="D973" s="71"/>
      <c r="E973" s="7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70"/>
      <c r="C974" s="71"/>
      <c r="D974" s="71"/>
      <c r="E974" s="7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70"/>
      <c r="C975" s="71"/>
      <c r="D975" s="71"/>
      <c r="E975" s="7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70"/>
      <c r="C976" s="71"/>
      <c r="D976" s="71"/>
      <c r="E976" s="7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70"/>
      <c r="C977" s="71"/>
      <c r="D977" s="71"/>
      <c r="E977" s="7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70"/>
      <c r="C978" s="71"/>
      <c r="D978" s="71"/>
      <c r="E978" s="7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70"/>
      <c r="C979" s="71"/>
      <c r="D979" s="71"/>
      <c r="E979" s="7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70"/>
      <c r="C980" s="71"/>
      <c r="D980" s="71"/>
      <c r="E980" s="7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70"/>
      <c r="C981" s="71"/>
      <c r="D981" s="71"/>
      <c r="E981" s="7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70"/>
      <c r="C982" s="71"/>
      <c r="D982" s="71"/>
      <c r="E982" s="7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70"/>
      <c r="C983" s="71"/>
      <c r="D983" s="71"/>
      <c r="E983" s="7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70"/>
      <c r="C984" s="71"/>
      <c r="D984" s="71"/>
      <c r="E984" s="7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70"/>
      <c r="C985" s="71"/>
      <c r="D985" s="71"/>
      <c r="E985" s="7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70"/>
      <c r="C986" s="71"/>
      <c r="D986" s="71"/>
      <c r="E986" s="7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70"/>
      <c r="C987" s="71"/>
      <c r="D987" s="71"/>
      <c r="E987" s="7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70"/>
      <c r="C988" s="71"/>
      <c r="D988" s="71"/>
      <c r="E988" s="7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70"/>
      <c r="C989" s="71"/>
      <c r="D989" s="71"/>
      <c r="E989" s="7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70"/>
      <c r="C990" s="71"/>
      <c r="D990" s="71"/>
      <c r="E990" s="7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70"/>
      <c r="C991" s="71"/>
      <c r="D991" s="71"/>
      <c r="E991" s="7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70"/>
      <c r="C992" s="71"/>
      <c r="D992" s="71"/>
      <c r="E992" s="7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70"/>
      <c r="C993" s="71"/>
      <c r="D993" s="71"/>
      <c r="E993" s="7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70"/>
      <c r="C994" s="71"/>
      <c r="D994" s="71"/>
      <c r="E994" s="7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70"/>
      <c r="C995" s="71"/>
      <c r="D995" s="71"/>
      <c r="E995" s="7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70"/>
      <c r="C996" s="71"/>
      <c r="D996" s="71"/>
      <c r="E996" s="7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70"/>
      <c r="C997" s="71"/>
      <c r="D997" s="71"/>
      <c r="E997" s="7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70"/>
      <c r="C998" s="71"/>
      <c r="D998" s="71"/>
      <c r="E998" s="7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70"/>
      <c r="C999" s="71"/>
      <c r="D999" s="71"/>
      <c r="E999" s="7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70"/>
      <c r="C1000" s="71"/>
      <c r="D1000" s="71"/>
      <c r="E1000" s="7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1">
    <mergeCell ref="A131:E131"/>
    <mergeCell ref="A132:D132"/>
    <mergeCell ref="A174:C174"/>
    <mergeCell ref="A175:C175"/>
    <mergeCell ref="A134:E134"/>
    <mergeCell ref="A135:C135"/>
    <mergeCell ref="A165:E165"/>
    <mergeCell ref="A167:C167"/>
    <mergeCell ref="A168:C168"/>
    <mergeCell ref="A169:C169"/>
    <mergeCell ref="A172:E172"/>
    <mergeCell ref="A106:D106"/>
    <mergeCell ref="A113:D113"/>
    <mergeCell ref="A121:D121"/>
    <mergeCell ref="A129:D129"/>
    <mergeCell ref="A130:C130"/>
    <mergeCell ref="A75:D75"/>
    <mergeCell ref="B85:C85"/>
    <mergeCell ref="A86:D86"/>
    <mergeCell ref="A92:D92"/>
    <mergeCell ref="A101:D101"/>
    <mergeCell ref="A55:D55"/>
    <mergeCell ref="A56:C56"/>
    <mergeCell ref="A57:D57"/>
    <mergeCell ref="A62:D62"/>
    <mergeCell ref="A74:C74"/>
    <mergeCell ref="A50:D50"/>
    <mergeCell ref="A51:C51"/>
    <mergeCell ref="A52:C52"/>
    <mergeCell ref="A53:C53"/>
    <mergeCell ref="A54:C54"/>
    <mergeCell ref="A45:C45"/>
    <mergeCell ref="A46:C46"/>
    <mergeCell ref="A47:C47"/>
    <mergeCell ref="A48:C48"/>
    <mergeCell ref="A49:C49"/>
    <mergeCell ref="A38:D38"/>
    <mergeCell ref="A41:C41"/>
    <mergeCell ref="A42:D42"/>
    <mergeCell ref="A43:C43"/>
    <mergeCell ref="A44:C44"/>
    <mergeCell ref="A13:E13"/>
    <mergeCell ref="A18:D18"/>
    <mergeCell ref="A25:C25"/>
    <mergeCell ref="A26:D26"/>
    <mergeCell ref="A37:C37"/>
    <mergeCell ref="A1:E1"/>
    <mergeCell ref="A2:E2"/>
    <mergeCell ref="A3:D3"/>
    <mergeCell ref="A11:D11"/>
    <mergeCell ref="A12:D12"/>
  </mergeCells>
  <pageMargins left="0.511811024" right="0.511811024" top="0.78740157499999996" bottom="0.78740157499999996" header="0" footer="0"/>
  <pageSetup paperSize="9" fitToHeight="0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Prestação de Contas 2024</vt:lpstr>
      <vt:lpstr>Orçamento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victorgenu</dc:creator>
  <cp:lastModifiedBy>Camila de Oliveira Soares</cp:lastModifiedBy>
  <dcterms:created xsi:type="dcterms:W3CDTF">2016-08-23T13:20:54Z</dcterms:created>
  <dcterms:modified xsi:type="dcterms:W3CDTF">2025-03-26T14:23:06Z</dcterms:modified>
</cp:coreProperties>
</file>